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OCPO\5. CD_Transversal Contracting\2. Contract Management\A. Medical and Health Technology\5. Keatshotse Gouwe\Contract Management\RT32\RT32-2022\2025\RT32-2022\"/>
    </mc:Choice>
  </mc:AlternateContent>
  <xr:revisionPtr revIDLastSave="0" documentId="13_ncr:1_{19F3B486-A010-4CC2-B7EA-75DBAD64805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PA Formula " sheetId="4" r:id="rId1"/>
  </sheets>
  <definedNames>
    <definedName name="_xlnm._FilterDatabase" localSheetId="0" hidden="1">'CPA Formula '!$A$22:$AV$500</definedName>
    <definedName name="_xlnm.Print_Area" localSheetId="0">'CPA Formula '!$A$1:$K$500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6" i="4" l="1"/>
  <c r="AJ86" i="4"/>
  <c r="AF86" i="4"/>
  <c r="AO86" i="4"/>
  <c r="AN86" i="4"/>
  <c r="AB86" i="4"/>
  <c r="D86" i="4"/>
  <c r="H86" i="4" s="1"/>
  <c r="T86" i="4"/>
  <c r="AN289" i="4"/>
  <c r="AO289" i="4"/>
  <c r="AF289" i="4"/>
  <c r="AB289" i="4"/>
  <c r="X289" i="4"/>
  <c r="T289" i="4"/>
  <c r="D289" i="4"/>
  <c r="H289" i="4" s="1"/>
  <c r="F86" i="4" l="1"/>
  <c r="G86" i="4"/>
  <c r="G289" i="4"/>
  <c r="F289" i="4"/>
  <c r="AO500" i="4"/>
  <c r="AN500" i="4"/>
  <c r="AJ500" i="4"/>
  <c r="AF500" i="4"/>
  <c r="AB500" i="4"/>
  <c r="X500" i="4"/>
  <c r="T500" i="4"/>
  <c r="D500" i="4"/>
  <c r="H500" i="4" s="1"/>
  <c r="AO499" i="4"/>
  <c r="AN499" i="4"/>
  <c r="AJ499" i="4"/>
  <c r="AF499" i="4"/>
  <c r="AB499" i="4"/>
  <c r="X499" i="4"/>
  <c r="T499" i="4"/>
  <c r="D499" i="4"/>
  <c r="F499" i="4" s="1"/>
  <c r="AO498" i="4"/>
  <c r="AN498" i="4"/>
  <c r="AJ498" i="4"/>
  <c r="AF498" i="4"/>
  <c r="AB498" i="4"/>
  <c r="X498" i="4"/>
  <c r="T498" i="4"/>
  <c r="D498" i="4"/>
  <c r="F498" i="4" s="1"/>
  <c r="AO497" i="4"/>
  <c r="AN497" i="4"/>
  <c r="AJ497" i="4"/>
  <c r="AF497" i="4"/>
  <c r="AB497" i="4"/>
  <c r="X497" i="4"/>
  <c r="T497" i="4"/>
  <c r="D497" i="4"/>
  <c r="F497" i="4" s="1"/>
  <c r="AO496" i="4"/>
  <c r="AN496" i="4"/>
  <c r="AJ496" i="4"/>
  <c r="AF496" i="4"/>
  <c r="AB496" i="4"/>
  <c r="X496" i="4"/>
  <c r="T496" i="4"/>
  <c r="D496" i="4"/>
  <c r="F496" i="4" s="1"/>
  <c r="AO495" i="4"/>
  <c r="AN495" i="4"/>
  <c r="AJ495" i="4"/>
  <c r="AF495" i="4"/>
  <c r="AB495" i="4"/>
  <c r="X495" i="4"/>
  <c r="T495" i="4"/>
  <c r="D495" i="4"/>
  <c r="F495" i="4" s="1"/>
  <c r="AO494" i="4"/>
  <c r="AN494" i="4"/>
  <c r="AJ494" i="4"/>
  <c r="AF494" i="4"/>
  <c r="AB494" i="4"/>
  <c r="X494" i="4"/>
  <c r="T494" i="4"/>
  <c r="D494" i="4"/>
  <c r="H494" i="4" s="1"/>
  <c r="AO493" i="4"/>
  <c r="AN493" i="4"/>
  <c r="AJ493" i="4"/>
  <c r="AF493" i="4"/>
  <c r="AB493" i="4"/>
  <c r="X493" i="4"/>
  <c r="T493" i="4"/>
  <c r="D493" i="4"/>
  <c r="H493" i="4" s="1"/>
  <c r="I86" i="4" l="1"/>
  <c r="K86" i="4" s="1"/>
  <c r="L86" i="4" s="1"/>
  <c r="M86" i="4" s="1"/>
  <c r="I289" i="4"/>
  <c r="K289" i="4" s="1"/>
  <c r="L289" i="4" s="1"/>
  <c r="M289" i="4" s="1"/>
  <c r="G500" i="4"/>
  <c r="G498" i="4"/>
  <c r="G493" i="4"/>
  <c r="G494" i="4"/>
  <c r="G497" i="4"/>
  <c r="H498" i="4"/>
  <c r="G499" i="4"/>
  <c r="G495" i="4"/>
  <c r="G496" i="4"/>
  <c r="H499" i="4"/>
  <c r="H497" i="4"/>
  <c r="F494" i="4"/>
  <c r="H496" i="4"/>
  <c r="F493" i="4"/>
  <c r="H495" i="4"/>
  <c r="F500" i="4"/>
  <c r="I499" i="4" l="1"/>
  <c r="L499" i="4" s="1"/>
  <c r="M499" i="4" s="1"/>
  <c r="I493" i="4"/>
  <c r="L493" i="4" s="1"/>
  <c r="M493" i="4" s="1"/>
  <c r="I500" i="4"/>
  <c r="L500" i="4" s="1"/>
  <c r="M500" i="4" s="1"/>
  <c r="I494" i="4"/>
  <c r="L494" i="4" s="1"/>
  <c r="M494" i="4" s="1"/>
  <c r="I498" i="4"/>
  <c r="L498" i="4" s="1"/>
  <c r="M498" i="4" s="1"/>
  <c r="I495" i="4"/>
  <c r="L495" i="4" s="1"/>
  <c r="M495" i="4" s="1"/>
  <c r="I496" i="4"/>
  <c r="L496" i="4" s="1"/>
  <c r="M496" i="4" s="1"/>
  <c r="I497" i="4"/>
  <c r="L497" i="4" s="1"/>
  <c r="M497" i="4" s="1"/>
  <c r="AO492" i="4"/>
  <c r="AN492" i="4"/>
  <c r="AJ492" i="4"/>
  <c r="AF492" i="4"/>
  <c r="AB492" i="4"/>
  <c r="X492" i="4"/>
  <c r="T492" i="4"/>
  <c r="D492" i="4"/>
  <c r="F492" i="4" s="1"/>
  <c r="AO491" i="4"/>
  <c r="AN491" i="4"/>
  <c r="AJ491" i="4"/>
  <c r="AF491" i="4"/>
  <c r="AB491" i="4"/>
  <c r="X491" i="4"/>
  <c r="T491" i="4"/>
  <c r="D491" i="4"/>
  <c r="H491" i="4" s="1"/>
  <c r="AO490" i="4"/>
  <c r="AN490" i="4"/>
  <c r="AJ490" i="4"/>
  <c r="AF490" i="4"/>
  <c r="AB490" i="4"/>
  <c r="X490" i="4"/>
  <c r="T490" i="4"/>
  <c r="D490" i="4"/>
  <c r="F490" i="4" s="1"/>
  <c r="AO489" i="4"/>
  <c r="AN489" i="4"/>
  <c r="AJ489" i="4"/>
  <c r="AF489" i="4"/>
  <c r="AB489" i="4"/>
  <c r="X489" i="4"/>
  <c r="T489" i="4"/>
  <c r="D489" i="4"/>
  <c r="F489" i="4" s="1"/>
  <c r="AO488" i="4"/>
  <c r="AN488" i="4"/>
  <c r="AJ488" i="4"/>
  <c r="AF488" i="4"/>
  <c r="AB488" i="4"/>
  <c r="X488" i="4"/>
  <c r="T488" i="4"/>
  <c r="D488" i="4"/>
  <c r="H488" i="4" s="1"/>
  <c r="AO487" i="4"/>
  <c r="AN487" i="4"/>
  <c r="AJ487" i="4"/>
  <c r="AF487" i="4"/>
  <c r="AB487" i="4"/>
  <c r="X487" i="4"/>
  <c r="T487" i="4"/>
  <c r="D487" i="4"/>
  <c r="F487" i="4" s="1"/>
  <c r="AO486" i="4"/>
  <c r="AN486" i="4"/>
  <c r="AJ486" i="4"/>
  <c r="AF486" i="4"/>
  <c r="AB486" i="4"/>
  <c r="X486" i="4"/>
  <c r="T486" i="4"/>
  <c r="D486" i="4"/>
  <c r="H486" i="4" s="1"/>
  <c r="AO485" i="4"/>
  <c r="AN485" i="4"/>
  <c r="AJ485" i="4"/>
  <c r="AF485" i="4"/>
  <c r="AB485" i="4"/>
  <c r="X485" i="4"/>
  <c r="T485" i="4"/>
  <c r="D485" i="4"/>
  <c r="H485" i="4" s="1"/>
  <c r="H490" i="4" l="1"/>
  <c r="G487" i="4"/>
  <c r="G485" i="4"/>
  <c r="G490" i="4"/>
  <c r="G491" i="4"/>
  <c r="G492" i="4"/>
  <c r="G488" i="4"/>
  <c r="F488" i="4"/>
  <c r="H489" i="4"/>
  <c r="F486" i="4"/>
  <c r="G486" i="4"/>
  <c r="H487" i="4"/>
  <c r="G489" i="4"/>
  <c r="F485" i="4"/>
  <c r="F491" i="4"/>
  <c r="H492" i="4"/>
  <c r="I490" i="4" l="1"/>
  <c r="K490" i="4" s="1"/>
  <c r="L490" i="4" s="1"/>
  <c r="M490" i="4" s="1"/>
  <c r="I488" i="4"/>
  <c r="K488" i="4" s="1"/>
  <c r="L488" i="4" s="1"/>
  <c r="M488" i="4" s="1"/>
  <c r="I487" i="4"/>
  <c r="K487" i="4" s="1"/>
  <c r="L487" i="4" s="1"/>
  <c r="M487" i="4" s="1"/>
  <c r="I485" i="4"/>
  <c r="K485" i="4" s="1"/>
  <c r="L485" i="4" s="1"/>
  <c r="M485" i="4" s="1"/>
  <c r="I492" i="4"/>
  <c r="K492" i="4" s="1"/>
  <c r="L492" i="4" s="1"/>
  <c r="M492" i="4" s="1"/>
  <c r="I491" i="4"/>
  <c r="K491" i="4" s="1"/>
  <c r="L491" i="4" s="1"/>
  <c r="M491" i="4" s="1"/>
  <c r="I486" i="4"/>
  <c r="K486" i="4" s="1"/>
  <c r="L486" i="4" s="1"/>
  <c r="M486" i="4" s="1"/>
  <c r="I489" i="4"/>
  <c r="K489" i="4" s="1"/>
  <c r="L489" i="4" s="1"/>
  <c r="M489" i="4" s="1"/>
  <c r="AO484" i="4"/>
  <c r="AN484" i="4"/>
  <c r="AJ484" i="4"/>
  <c r="AF484" i="4"/>
  <c r="AB484" i="4"/>
  <c r="X484" i="4"/>
  <c r="T484" i="4"/>
  <c r="D484" i="4"/>
  <c r="H484" i="4" s="1"/>
  <c r="AO483" i="4"/>
  <c r="AN483" i="4"/>
  <c r="AJ483" i="4"/>
  <c r="AF483" i="4"/>
  <c r="AB483" i="4"/>
  <c r="X483" i="4"/>
  <c r="T483" i="4"/>
  <c r="D483" i="4"/>
  <c r="H483" i="4" s="1"/>
  <c r="AO482" i="4"/>
  <c r="AN482" i="4"/>
  <c r="AJ482" i="4"/>
  <c r="AF482" i="4"/>
  <c r="AB482" i="4"/>
  <c r="X482" i="4"/>
  <c r="T482" i="4"/>
  <c r="D482" i="4"/>
  <c r="H482" i="4" s="1"/>
  <c r="AO481" i="4"/>
  <c r="AN481" i="4"/>
  <c r="AJ481" i="4"/>
  <c r="AF481" i="4"/>
  <c r="AB481" i="4"/>
  <c r="X481" i="4"/>
  <c r="T481" i="4"/>
  <c r="D481" i="4"/>
  <c r="H481" i="4" s="1"/>
  <c r="AO480" i="4"/>
  <c r="AN480" i="4"/>
  <c r="AJ480" i="4"/>
  <c r="AF480" i="4"/>
  <c r="AB480" i="4"/>
  <c r="X480" i="4"/>
  <c r="T480" i="4"/>
  <c r="D480" i="4"/>
  <c r="F480" i="4" s="1"/>
  <c r="AO479" i="4"/>
  <c r="AN479" i="4"/>
  <c r="AJ479" i="4"/>
  <c r="AF479" i="4"/>
  <c r="AB479" i="4"/>
  <c r="X479" i="4"/>
  <c r="T479" i="4"/>
  <c r="D479" i="4"/>
  <c r="F479" i="4" s="1"/>
  <c r="AO478" i="4"/>
  <c r="AN478" i="4"/>
  <c r="AJ478" i="4"/>
  <c r="AF478" i="4"/>
  <c r="AB478" i="4"/>
  <c r="X478" i="4"/>
  <c r="T478" i="4"/>
  <c r="D478" i="4"/>
  <c r="H478" i="4" s="1"/>
  <c r="AO477" i="4"/>
  <c r="AN477" i="4"/>
  <c r="AJ477" i="4"/>
  <c r="AF477" i="4"/>
  <c r="AB477" i="4"/>
  <c r="X477" i="4"/>
  <c r="T477" i="4"/>
  <c r="D477" i="4"/>
  <c r="H477" i="4" s="1"/>
  <c r="AO476" i="4"/>
  <c r="AN476" i="4"/>
  <c r="AJ476" i="4"/>
  <c r="AF476" i="4"/>
  <c r="AB476" i="4"/>
  <c r="X476" i="4"/>
  <c r="T476" i="4"/>
  <c r="D476" i="4"/>
  <c r="H476" i="4" s="1"/>
  <c r="AO475" i="4"/>
  <c r="AN475" i="4"/>
  <c r="AJ475" i="4"/>
  <c r="AF475" i="4"/>
  <c r="AB475" i="4"/>
  <c r="X475" i="4"/>
  <c r="T475" i="4"/>
  <c r="D475" i="4"/>
  <c r="F475" i="4" s="1"/>
  <c r="AO474" i="4"/>
  <c r="AN474" i="4"/>
  <c r="AJ474" i="4"/>
  <c r="AF474" i="4"/>
  <c r="AB474" i="4"/>
  <c r="X474" i="4"/>
  <c r="T474" i="4"/>
  <c r="D474" i="4"/>
  <c r="H474" i="4" s="1"/>
  <c r="AO473" i="4"/>
  <c r="AN473" i="4"/>
  <c r="AJ473" i="4"/>
  <c r="AF473" i="4"/>
  <c r="AB473" i="4"/>
  <c r="X473" i="4"/>
  <c r="T473" i="4"/>
  <c r="D473" i="4"/>
  <c r="H473" i="4" s="1"/>
  <c r="AO472" i="4"/>
  <c r="AN472" i="4"/>
  <c r="AJ472" i="4"/>
  <c r="AF472" i="4"/>
  <c r="AB472" i="4"/>
  <c r="X472" i="4"/>
  <c r="T472" i="4"/>
  <c r="D472" i="4"/>
  <c r="F472" i="4" s="1"/>
  <c r="AO471" i="4"/>
  <c r="AN471" i="4"/>
  <c r="AJ471" i="4"/>
  <c r="AF471" i="4"/>
  <c r="AB471" i="4"/>
  <c r="X471" i="4"/>
  <c r="T471" i="4"/>
  <c r="D471" i="4"/>
  <c r="F471" i="4" s="1"/>
  <c r="AO470" i="4"/>
  <c r="AN470" i="4"/>
  <c r="AJ470" i="4"/>
  <c r="AF470" i="4"/>
  <c r="AB470" i="4"/>
  <c r="X470" i="4"/>
  <c r="T470" i="4"/>
  <c r="D470" i="4"/>
  <c r="H470" i="4" s="1"/>
  <c r="AO469" i="4"/>
  <c r="AN469" i="4"/>
  <c r="AJ469" i="4"/>
  <c r="AF469" i="4"/>
  <c r="AB469" i="4"/>
  <c r="X469" i="4"/>
  <c r="T469" i="4"/>
  <c r="D469" i="4"/>
  <c r="H469" i="4" s="1"/>
  <c r="AO468" i="4"/>
  <c r="AN468" i="4"/>
  <c r="AJ468" i="4"/>
  <c r="AF468" i="4"/>
  <c r="AB468" i="4"/>
  <c r="X468" i="4"/>
  <c r="T468" i="4"/>
  <c r="D468" i="4"/>
  <c r="H468" i="4" s="1"/>
  <c r="AO467" i="4"/>
  <c r="AN467" i="4"/>
  <c r="AJ467" i="4"/>
  <c r="AF467" i="4"/>
  <c r="AB467" i="4"/>
  <c r="X467" i="4"/>
  <c r="T467" i="4"/>
  <c r="D467" i="4"/>
  <c r="F467" i="4" s="1"/>
  <c r="AO466" i="4"/>
  <c r="AN466" i="4"/>
  <c r="AJ466" i="4"/>
  <c r="AF466" i="4"/>
  <c r="AB466" i="4"/>
  <c r="X466" i="4"/>
  <c r="T466" i="4"/>
  <c r="D466" i="4"/>
  <c r="H466" i="4" s="1"/>
  <c r="AO465" i="4"/>
  <c r="AN465" i="4"/>
  <c r="AJ465" i="4"/>
  <c r="AF465" i="4"/>
  <c r="AB465" i="4"/>
  <c r="X465" i="4"/>
  <c r="T465" i="4"/>
  <c r="D465" i="4"/>
  <c r="H465" i="4" s="1"/>
  <c r="F473" i="4" l="1"/>
  <c r="G476" i="4"/>
  <c r="H475" i="4"/>
  <c r="G477" i="4"/>
  <c r="F481" i="4"/>
  <c r="G483" i="4"/>
  <c r="F465" i="4"/>
  <c r="G465" i="4"/>
  <c r="H471" i="4"/>
  <c r="G474" i="4"/>
  <c r="G475" i="4"/>
  <c r="G480" i="4"/>
  <c r="G470" i="4"/>
  <c r="H472" i="4"/>
  <c r="G479" i="4"/>
  <c r="G481" i="4"/>
  <c r="F483" i="4"/>
  <c r="G466" i="4"/>
  <c r="G467" i="4"/>
  <c r="G472" i="4"/>
  <c r="G471" i="4"/>
  <c r="G473" i="4"/>
  <c r="G484" i="4"/>
  <c r="F478" i="4"/>
  <c r="H467" i="4"/>
  <c r="H479" i="4"/>
  <c r="G482" i="4"/>
  <c r="G468" i="4"/>
  <c r="G469" i="4"/>
  <c r="F470" i="4"/>
  <c r="G478" i="4"/>
  <c r="H480" i="4"/>
  <c r="F477" i="4"/>
  <c r="F468" i="4"/>
  <c r="F476" i="4"/>
  <c r="F484" i="4"/>
  <c r="F469" i="4"/>
  <c r="F466" i="4"/>
  <c r="F474" i="4"/>
  <c r="F482" i="4"/>
  <c r="I465" i="4" l="1"/>
  <c r="K465" i="4" s="1"/>
  <c r="L465" i="4" s="1"/>
  <c r="M465" i="4" s="1"/>
  <c r="I475" i="4"/>
  <c r="K475" i="4" s="1"/>
  <c r="L475" i="4" s="1"/>
  <c r="M475" i="4" s="1"/>
  <c r="I476" i="4"/>
  <c r="K476" i="4" s="1"/>
  <c r="L476" i="4" s="1"/>
  <c r="M476" i="4" s="1"/>
  <c r="I473" i="4"/>
  <c r="K473" i="4" s="1"/>
  <c r="L473" i="4" s="1"/>
  <c r="M473" i="4" s="1"/>
  <c r="I483" i="4"/>
  <c r="K483" i="4" s="1"/>
  <c r="L483" i="4" s="1"/>
  <c r="M483" i="4" s="1"/>
  <c r="I478" i="4"/>
  <c r="K478" i="4" s="1"/>
  <c r="L478" i="4" s="1"/>
  <c r="M478" i="4" s="1"/>
  <c r="I484" i="4"/>
  <c r="K484" i="4" s="1"/>
  <c r="L484" i="4" s="1"/>
  <c r="M484" i="4" s="1"/>
  <c r="I472" i="4"/>
  <c r="K472" i="4" s="1"/>
  <c r="L472" i="4" s="1"/>
  <c r="M472" i="4" s="1"/>
  <c r="I467" i="4"/>
  <c r="K467" i="4" s="1"/>
  <c r="L467" i="4" s="1"/>
  <c r="M467" i="4" s="1"/>
  <c r="I479" i="4"/>
  <c r="K479" i="4" s="1"/>
  <c r="L479" i="4" s="1"/>
  <c r="M479" i="4" s="1"/>
  <c r="I477" i="4"/>
  <c r="K477" i="4" s="1"/>
  <c r="L477" i="4" s="1"/>
  <c r="M477" i="4" s="1"/>
  <c r="I482" i="4"/>
  <c r="K482" i="4" s="1"/>
  <c r="L482" i="4" s="1"/>
  <c r="M482" i="4" s="1"/>
  <c r="I474" i="4"/>
  <c r="K474" i="4" s="1"/>
  <c r="L474" i="4" s="1"/>
  <c r="M474" i="4" s="1"/>
  <c r="I466" i="4"/>
  <c r="K466" i="4" s="1"/>
  <c r="L466" i="4" s="1"/>
  <c r="M466" i="4" s="1"/>
  <c r="I470" i="4"/>
  <c r="K470" i="4" s="1"/>
  <c r="L470" i="4" s="1"/>
  <c r="M470" i="4" s="1"/>
  <c r="I481" i="4"/>
  <c r="K481" i="4" s="1"/>
  <c r="L481" i="4" s="1"/>
  <c r="M481" i="4" s="1"/>
  <c r="I480" i="4"/>
  <c r="K480" i="4" s="1"/>
  <c r="L480" i="4" s="1"/>
  <c r="M480" i="4" s="1"/>
  <c r="I471" i="4"/>
  <c r="K471" i="4" s="1"/>
  <c r="L471" i="4" s="1"/>
  <c r="M471" i="4" s="1"/>
  <c r="I469" i="4"/>
  <c r="K469" i="4" s="1"/>
  <c r="L469" i="4" s="1"/>
  <c r="M469" i="4" s="1"/>
  <c r="I468" i="4"/>
  <c r="K468" i="4" s="1"/>
  <c r="L468" i="4" s="1"/>
  <c r="M468" i="4" s="1"/>
  <c r="AO24" i="4" l="1"/>
  <c r="AN24" i="4"/>
  <c r="AN25" i="4"/>
  <c r="AF24" i="4"/>
  <c r="D456" i="4"/>
  <c r="H456" i="4" s="1"/>
  <c r="D457" i="4"/>
  <c r="F457" i="4" s="1"/>
  <c r="D458" i="4"/>
  <c r="F458" i="4" s="1"/>
  <c r="AO464" i="4"/>
  <c r="AN464" i="4"/>
  <c r="AJ464" i="4"/>
  <c r="AF464" i="4"/>
  <c r="AB464" i="4"/>
  <c r="X464" i="4"/>
  <c r="T464" i="4"/>
  <c r="D464" i="4"/>
  <c r="H464" i="4" s="1"/>
  <c r="AO463" i="4"/>
  <c r="AN463" i="4"/>
  <c r="AJ463" i="4"/>
  <c r="AF463" i="4"/>
  <c r="AB463" i="4"/>
  <c r="X463" i="4"/>
  <c r="T463" i="4"/>
  <c r="D463" i="4"/>
  <c r="H463" i="4" s="1"/>
  <c r="AO462" i="4"/>
  <c r="AN462" i="4"/>
  <c r="AJ462" i="4"/>
  <c r="AF462" i="4"/>
  <c r="AB462" i="4"/>
  <c r="X462" i="4"/>
  <c r="T462" i="4"/>
  <c r="D462" i="4"/>
  <c r="AO461" i="4"/>
  <c r="AN461" i="4"/>
  <c r="AJ461" i="4"/>
  <c r="AF461" i="4"/>
  <c r="AB461" i="4"/>
  <c r="X461" i="4"/>
  <c r="D461" i="4"/>
  <c r="F461" i="4" s="1"/>
  <c r="AO460" i="4"/>
  <c r="AN460" i="4"/>
  <c r="AJ460" i="4"/>
  <c r="AF460" i="4"/>
  <c r="AB460" i="4"/>
  <c r="T460" i="4"/>
  <c r="D460" i="4"/>
  <c r="H460" i="4" s="1"/>
  <c r="AO459" i="4"/>
  <c r="AN459" i="4"/>
  <c r="AJ459" i="4"/>
  <c r="AF459" i="4"/>
  <c r="AB459" i="4"/>
  <c r="X459" i="4"/>
  <c r="D459" i="4"/>
  <c r="H459" i="4" s="1"/>
  <c r="AO458" i="4"/>
  <c r="AN458" i="4"/>
  <c r="AJ458" i="4"/>
  <c r="AF458" i="4"/>
  <c r="AB458" i="4"/>
  <c r="AO457" i="4"/>
  <c r="AN457" i="4"/>
  <c r="AJ457" i="4"/>
  <c r="AF457" i="4"/>
  <c r="AB457" i="4"/>
  <c r="T457" i="4"/>
  <c r="AO456" i="4"/>
  <c r="AN456" i="4"/>
  <c r="AJ456" i="4"/>
  <c r="AF456" i="4"/>
  <c r="AB456" i="4"/>
  <c r="AO455" i="4"/>
  <c r="AN455" i="4"/>
  <c r="AJ455" i="4"/>
  <c r="AF455" i="4"/>
  <c r="AB455" i="4"/>
  <c r="D455" i="4"/>
  <c r="AO454" i="4"/>
  <c r="AN454" i="4"/>
  <c r="AJ454" i="4"/>
  <c r="AF454" i="4"/>
  <c r="AB454" i="4"/>
  <c r="T454" i="4"/>
  <c r="D454" i="4"/>
  <c r="F454" i="4" s="1"/>
  <c r="AO453" i="4"/>
  <c r="AN453" i="4"/>
  <c r="AJ453" i="4"/>
  <c r="AF453" i="4"/>
  <c r="AB453" i="4"/>
  <c r="T453" i="4"/>
  <c r="D453" i="4"/>
  <c r="H453" i="4" s="1"/>
  <c r="AO452" i="4"/>
  <c r="AN452" i="4"/>
  <c r="AJ452" i="4"/>
  <c r="AF452" i="4"/>
  <c r="AB452" i="4"/>
  <c r="T452" i="4"/>
  <c r="D452" i="4"/>
  <c r="H452" i="4" s="1"/>
  <c r="AO451" i="4"/>
  <c r="AN451" i="4"/>
  <c r="AJ451" i="4"/>
  <c r="AF451" i="4"/>
  <c r="AB451" i="4"/>
  <c r="T451" i="4"/>
  <c r="D451" i="4"/>
  <c r="H451" i="4" s="1"/>
  <c r="AO450" i="4"/>
  <c r="AN450" i="4"/>
  <c r="AJ450" i="4"/>
  <c r="AF450" i="4"/>
  <c r="AB450" i="4"/>
  <c r="D450" i="4"/>
  <c r="H450" i="4" s="1"/>
  <c r="AO449" i="4"/>
  <c r="AN449" i="4"/>
  <c r="AJ449" i="4"/>
  <c r="AF449" i="4"/>
  <c r="AB449" i="4"/>
  <c r="T449" i="4"/>
  <c r="D449" i="4"/>
  <c r="F449" i="4" s="1"/>
  <c r="X449" i="4" s="1"/>
  <c r="AO448" i="4"/>
  <c r="AN448" i="4"/>
  <c r="AJ448" i="4"/>
  <c r="AF448" i="4"/>
  <c r="AB448" i="4"/>
  <c r="T448" i="4"/>
  <c r="D448" i="4"/>
  <c r="H448" i="4" s="1"/>
  <c r="AO447" i="4"/>
  <c r="AN447" i="4"/>
  <c r="AJ447" i="4"/>
  <c r="AF447" i="4"/>
  <c r="AB447" i="4"/>
  <c r="D447" i="4"/>
  <c r="AO446" i="4"/>
  <c r="AN446" i="4"/>
  <c r="AJ446" i="4"/>
  <c r="AF446" i="4"/>
  <c r="AB446" i="4"/>
  <c r="D446" i="4"/>
  <c r="F446" i="4" s="1"/>
  <c r="AO445" i="4"/>
  <c r="AN445" i="4"/>
  <c r="AJ445" i="4"/>
  <c r="AF445" i="4"/>
  <c r="AB445" i="4"/>
  <c r="T445" i="4"/>
  <c r="D445" i="4"/>
  <c r="AO444" i="4"/>
  <c r="AN444" i="4"/>
  <c r="AJ444" i="4"/>
  <c r="AF444" i="4"/>
  <c r="AB444" i="4"/>
  <c r="D444" i="4"/>
  <c r="H444" i="4" s="1"/>
  <c r="AO443" i="4"/>
  <c r="AN443" i="4"/>
  <c r="AJ443" i="4"/>
  <c r="AF443" i="4"/>
  <c r="AB443" i="4"/>
  <c r="T443" i="4"/>
  <c r="D443" i="4"/>
  <c r="H443" i="4" s="1"/>
  <c r="AO442" i="4"/>
  <c r="AN442" i="4"/>
  <c r="AJ442" i="4"/>
  <c r="AF442" i="4"/>
  <c r="AB442" i="4"/>
  <c r="D442" i="4"/>
  <c r="H442" i="4" s="1"/>
  <c r="AO441" i="4"/>
  <c r="AN441" i="4"/>
  <c r="AJ441" i="4"/>
  <c r="AF441" i="4"/>
  <c r="AB441" i="4"/>
  <c r="T441" i="4"/>
  <c r="D441" i="4"/>
  <c r="F441" i="4" s="1"/>
  <c r="AO440" i="4"/>
  <c r="AN440" i="4"/>
  <c r="AJ440" i="4"/>
  <c r="AF440" i="4"/>
  <c r="AB440" i="4"/>
  <c r="D440" i="4"/>
  <c r="H440" i="4" s="1"/>
  <c r="AO439" i="4"/>
  <c r="AN439" i="4"/>
  <c r="AJ439" i="4"/>
  <c r="AF439" i="4"/>
  <c r="AB439" i="4"/>
  <c r="D439" i="4"/>
  <c r="F439" i="4" s="1"/>
  <c r="X439" i="4" s="1"/>
  <c r="AO438" i="4"/>
  <c r="AN438" i="4"/>
  <c r="AJ438" i="4"/>
  <c r="AF438" i="4"/>
  <c r="AB438" i="4"/>
  <c r="D438" i="4"/>
  <c r="AO437" i="4"/>
  <c r="AN437" i="4"/>
  <c r="AJ437" i="4"/>
  <c r="AF437" i="4"/>
  <c r="AB437" i="4"/>
  <c r="T437" i="4"/>
  <c r="D437" i="4"/>
  <c r="F437" i="4" s="1"/>
  <c r="X437" i="4" s="1"/>
  <c r="AO436" i="4"/>
  <c r="AN436" i="4"/>
  <c r="AJ436" i="4"/>
  <c r="AF436" i="4"/>
  <c r="AB436" i="4"/>
  <c r="D436" i="4"/>
  <c r="H436" i="4" s="1"/>
  <c r="AO435" i="4"/>
  <c r="AN435" i="4"/>
  <c r="AJ435" i="4"/>
  <c r="AF435" i="4"/>
  <c r="AB435" i="4"/>
  <c r="T435" i="4"/>
  <c r="D435" i="4"/>
  <c r="H435" i="4" s="1"/>
  <c r="AO434" i="4"/>
  <c r="AN434" i="4"/>
  <c r="AJ434" i="4"/>
  <c r="AF434" i="4"/>
  <c r="AB434" i="4"/>
  <c r="T434" i="4"/>
  <c r="D434" i="4"/>
  <c r="AO433" i="4"/>
  <c r="AN433" i="4"/>
  <c r="AJ433" i="4"/>
  <c r="AF433" i="4"/>
  <c r="AB433" i="4"/>
  <c r="D433" i="4"/>
  <c r="H433" i="4" s="1"/>
  <c r="AO432" i="4"/>
  <c r="AN432" i="4"/>
  <c r="AJ432" i="4"/>
  <c r="AF432" i="4"/>
  <c r="AB432" i="4"/>
  <c r="T432" i="4"/>
  <c r="D432" i="4"/>
  <c r="H432" i="4" s="1"/>
  <c r="AO431" i="4"/>
  <c r="AN431" i="4"/>
  <c r="AJ431" i="4"/>
  <c r="AF431" i="4"/>
  <c r="AB431" i="4"/>
  <c r="D431" i="4"/>
  <c r="H431" i="4" s="1"/>
  <c r="AO430" i="4"/>
  <c r="AN430" i="4"/>
  <c r="AJ430" i="4"/>
  <c r="AF430" i="4"/>
  <c r="AB430" i="4"/>
  <c r="D430" i="4"/>
  <c r="AO429" i="4"/>
  <c r="AN429" i="4"/>
  <c r="AJ429" i="4"/>
  <c r="AF429" i="4"/>
  <c r="AB429" i="4"/>
  <c r="D429" i="4"/>
  <c r="F429" i="4" s="1"/>
  <c r="X429" i="4" s="1"/>
  <c r="AO428" i="4"/>
  <c r="AN428" i="4"/>
  <c r="AJ428" i="4"/>
  <c r="AF428" i="4"/>
  <c r="AB428" i="4"/>
  <c r="T428" i="4"/>
  <c r="D428" i="4"/>
  <c r="H428" i="4" s="1"/>
  <c r="AO427" i="4"/>
  <c r="AN427" i="4"/>
  <c r="AJ427" i="4"/>
  <c r="AF427" i="4"/>
  <c r="AB427" i="4"/>
  <c r="D427" i="4"/>
  <c r="H427" i="4" s="1"/>
  <c r="AO426" i="4"/>
  <c r="AN426" i="4"/>
  <c r="AJ426" i="4"/>
  <c r="AF426" i="4"/>
  <c r="AB426" i="4"/>
  <c r="T426" i="4"/>
  <c r="D426" i="4"/>
  <c r="AO425" i="4"/>
  <c r="AN425" i="4"/>
  <c r="AJ425" i="4"/>
  <c r="AF425" i="4"/>
  <c r="AB425" i="4"/>
  <c r="D425" i="4"/>
  <c r="F425" i="4" s="1"/>
  <c r="X425" i="4" s="1"/>
  <c r="AO424" i="4"/>
  <c r="AN424" i="4"/>
  <c r="AJ424" i="4"/>
  <c r="AF424" i="4"/>
  <c r="AB424" i="4"/>
  <c r="D424" i="4"/>
  <c r="H424" i="4" s="1"/>
  <c r="AO423" i="4"/>
  <c r="AN423" i="4"/>
  <c r="AJ423" i="4"/>
  <c r="AF423" i="4"/>
  <c r="AB423" i="4"/>
  <c r="D423" i="4"/>
  <c r="H423" i="4" s="1"/>
  <c r="AO422" i="4"/>
  <c r="AN422" i="4"/>
  <c r="AJ422" i="4"/>
  <c r="AF422" i="4"/>
  <c r="AB422" i="4"/>
  <c r="D422" i="4"/>
  <c r="F422" i="4" s="1"/>
  <c r="AO421" i="4"/>
  <c r="AN421" i="4"/>
  <c r="AJ421" i="4"/>
  <c r="AF421" i="4"/>
  <c r="AB421" i="4"/>
  <c r="T421" i="4"/>
  <c r="D421" i="4"/>
  <c r="F421" i="4" s="1"/>
  <c r="AO420" i="4"/>
  <c r="AN420" i="4"/>
  <c r="AJ420" i="4"/>
  <c r="AF420" i="4"/>
  <c r="AB420" i="4"/>
  <c r="D420" i="4"/>
  <c r="H420" i="4" s="1"/>
  <c r="AO419" i="4"/>
  <c r="AN419" i="4"/>
  <c r="AJ419" i="4"/>
  <c r="AF419" i="4"/>
  <c r="AB419" i="4"/>
  <c r="D419" i="4"/>
  <c r="H419" i="4" s="1"/>
  <c r="AO418" i="4"/>
  <c r="AN418" i="4"/>
  <c r="AJ418" i="4"/>
  <c r="AF418" i="4"/>
  <c r="AB418" i="4"/>
  <c r="D418" i="4"/>
  <c r="AO417" i="4"/>
  <c r="AN417" i="4"/>
  <c r="AJ417" i="4"/>
  <c r="AF417" i="4"/>
  <c r="AB417" i="4"/>
  <c r="D417" i="4"/>
  <c r="H417" i="4" s="1"/>
  <c r="AO416" i="4"/>
  <c r="AN416" i="4"/>
  <c r="AJ416" i="4"/>
  <c r="AF416" i="4"/>
  <c r="AB416" i="4"/>
  <c r="D416" i="4"/>
  <c r="H416" i="4" s="1"/>
  <c r="AO415" i="4"/>
  <c r="AN415" i="4"/>
  <c r="AJ415" i="4"/>
  <c r="AF415" i="4"/>
  <c r="AB415" i="4"/>
  <c r="D415" i="4"/>
  <c r="H415" i="4" s="1"/>
  <c r="AO414" i="4"/>
  <c r="AN414" i="4"/>
  <c r="AJ414" i="4"/>
  <c r="AF414" i="4"/>
  <c r="AB414" i="4"/>
  <c r="D414" i="4"/>
  <c r="F414" i="4" s="1"/>
  <c r="AO413" i="4"/>
  <c r="AN413" i="4"/>
  <c r="AJ413" i="4"/>
  <c r="AF413" i="4"/>
  <c r="AB413" i="4"/>
  <c r="T413" i="4"/>
  <c r="D413" i="4"/>
  <c r="F413" i="4" s="1"/>
  <c r="X413" i="4" s="1"/>
  <c r="AO412" i="4"/>
  <c r="AN412" i="4"/>
  <c r="AJ412" i="4"/>
  <c r="AF412" i="4"/>
  <c r="AB412" i="4"/>
  <c r="D412" i="4"/>
  <c r="H412" i="4" s="1"/>
  <c r="AO411" i="4"/>
  <c r="AN411" i="4"/>
  <c r="AJ411" i="4"/>
  <c r="AF411" i="4"/>
  <c r="AB411" i="4"/>
  <c r="T411" i="4"/>
  <c r="D411" i="4"/>
  <c r="F411" i="4" s="1"/>
  <c r="AO410" i="4"/>
  <c r="AN410" i="4"/>
  <c r="AJ410" i="4"/>
  <c r="AF410" i="4"/>
  <c r="AB410" i="4"/>
  <c r="X410" i="4"/>
  <c r="D410" i="4"/>
  <c r="AO409" i="4"/>
  <c r="AN409" i="4"/>
  <c r="AJ409" i="4"/>
  <c r="AF409" i="4"/>
  <c r="AB409" i="4"/>
  <c r="T409" i="4"/>
  <c r="D409" i="4"/>
  <c r="H409" i="4" s="1"/>
  <c r="AO408" i="4"/>
  <c r="AN408" i="4"/>
  <c r="AJ408" i="4"/>
  <c r="AF408" i="4"/>
  <c r="AB408" i="4"/>
  <c r="X408" i="4"/>
  <c r="D408" i="4"/>
  <c r="H408" i="4" s="1"/>
  <c r="AO407" i="4"/>
  <c r="AN407" i="4"/>
  <c r="AJ407" i="4"/>
  <c r="AF407" i="4"/>
  <c r="AB407" i="4"/>
  <c r="T407" i="4"/>
  <c r="D407" i="4"/>
  <c r="H407" i="4" s="1"/>
  <c r="AO406" i="4"/>
  <c r="AN406" i="4"/>
  <c r="AJ406" i="4"/>
  <c r="AF406" i="4"/>
  <c r="AB406" i="4"/>
  <c r="T406" i="4"/>
  <c r="D406" i="4"/>
  <c r="AO405" i="4"/>
  <c r="AN405" i="4"/>
  <c r="AJ405" i="4"/>
  <c r="AF405" i="4"/>
  <c r="AB405" i="4"/>
  <c r="T405" i="4"/>
  <c r="D405" i="4"/>
  <c r="H405" i="4" s="1"/>
  <c r="AO404" i="4"/>
  <c r="AN404" i="4"/>
  <c r="AJ404" i="4"/>
  <c r="AF404" i="4"/>
  <c r="AB404" i="4"/>
  <c r="X404" i="4"/>
  <c r="D404" i="4"/>
  <c r="H404" i="4" s="1"/>
  <c r="AO403" i="4"/>
  <c r="AN403" i="4"/>
  <c r="AJ403" i="4"/>
  <c r="AF403" i="4"/>
  <c r="AB403" i="4"/>
  <c r="D403" i="4"/>
  <c r="H403" i="4" s="1"/>
  <c r="AO402" i="4"/>
  <c r="AN402" i="4"/>
  <c r="AJ402" i="4"/>
  <c r="AF402" i="4"/>
  <c r="AB402" i="4"/>
  <c r="D402" i="4"/>
  <c r="AO401" i="4"/>
  <c r="AN401" i="4"/>
  <c r="AJ401" i="4"/>
  <c r="AF401" i="4"/>
  <c r="AB401" i="4"/>
  <c r="T401" i="4"/>
  <c r="D401" i="4"/>
  <c r="H401" i="4" s="1"/>
  <c r="AO400" i="4"/>
  <c r="AN400" i="4"/>
  <c r="AJ400" i="4"/>
  <c r="AF400" i="4"/>
  <c r="AB400" i="4"/>
  <c r="T400" i="4"/>
  <c r="D400" i="4"/>
  <c r="H400" i="4" s="1"/>
  <c r="AO399" i="4"/>
  <c r="AN399" i="4"/>
  <c r="AJ399" i="4"/>
  <c r="AF399" i="4"/>
  <c r="AB399" i="4"/>
  <c r="X399" i="4"/>
  <c r="D399" i="4"/>
  <c r="AO398" i="4"/>
  <c r="AN398" i="4"/>
  <c r="AJ398" i="4"/>
  <c r="AF398" i="4"/>
  <c r="AB398" i="4"/>
  <c r="T398" i="4"/>
  <c r="D398" i="4"/>
  <c r="H398" i="4" s="1"/>
  <c r="AO397" i="4"/>
  <c r="AN397" i="4"/>
  <c r="AJ397" i="4"/>
  <c r="AF397" i="4"/>
  <c r="AB397" i="4"/>
  <c r="D397" i="4"/>
  <c r="H397" i="4" s="1"/>
  <c r="AO396" i="4"/>
  <c r="AN396" i="4"/>
  <c r="AJ396" i="4"/>
  <c r="AF396" i="4"/>
  <c r="AB396" i="4"/>
  <c r="X396" i="4"/>
  <c r="D396" i="4"/>
  <c r="AO395" i="4"/>
  <c r="AN395" i="4"/>
  <c r="AJ395" i="4"/>
  <c r="AF395" i="4"/>
  <c r="AB395" i="4"/>
  <c r="D395" i="4"/>
  <c r="F395" i="4" s="1"/>
  <c r="AO394" i="4"/>
  <c r="AN394" i="4"/>
  <c r="AJ394" i="4"/>
  <c r="AF394" i="4"/>
  <c r="AB394" i="4"/>
  <c r="X394" i="4"/>
  <c r="T394" i="4"/>
  <c r="D394" i="4"/>
  <c r="H394" i="4" s="1"/>
  <c r="AO393" i="4"/>
  <c r="AN393" i="4"/>
  <c r="AJ393" i="4"/>
  <c r="AF393" i="4"/>
  <c r="AB393" i="4"/>
  <c r="D393" i="4"/>
  <c r="H393" i="4" s="1"/>
  <c r="AO392" i="4"/>
  <c r="AN392" i="4"/>
  <c r="AJ392" i="4"/>
  <c r="AF392" i="4"/>
  <c r="AB392" i="4"/>
  <c r="D392" i="4"/>
  <c r="F392" i="4" s="1"/>
  <c r="AO391" i="4"/>
  <c r="AN391" i="4"/>
  <c r="AJ391" i="4"/>
  <c r="AF391" i="4"/>
  <c r="AB391" i="4"/>
  <c r="X391" i="4"/>
  <c r="T391" i="4"/>
  <c r="D391" i="4"/>
  <c r="F391" i="4" s="1"/>
  <c r="AO390" i="4"/>
  <c r="AN390" i="4"/>
  <c r="AJ390" i="4"/>
  <c r="AF390" i="4"/>
  <c r="AB390" i="4"/>
  <c r="X390" i="4"/>
  <c r="D390" i="4"/>
  <c r="AO389" i="4"/>
  <c r="AN389" i="4"/>
  <c r="AJ389" i="4"/>
  <c r="AF389" i="4"/>
  <c r="AB389" i="4"/>
  <c r="D389" i="4"/>
  <c r="H389" i="4" s="1"/>
  <c r="AO388" i="4"/>
  <c r="AN388" i="4"/>
  <c r="AJ388" i="4"/>
  <c r="AF388" i="4"/>
  <c r="AB388" i="4"/>
  <c r="X388" i="4"/>
  <c r="D388" i="4"/>
  <c r="AO387" i="4"/>
  <c r="AN387" i="4"/>
  <c r="AJ387" i="4"/>
  <c r="AF387" i="4"/>
  <c r="AB387" i="4"/>
  <c r="X387" i="4"/>
  <c r="D387" i="4"/>
  <c r="H387" i="4" s="1"/>
  <c r="AO386" i="4"/>
  <c r="AN386" i="4"/>
  <c r="AJ386" i="4"/>
  <c r="AF386" i="4"/>
  <c r="AB386" i="4"/>
  <c r="X386" i="4"/>
  <c r="T386" i="4"/>
  <c r="D386" i="4"/>
  <c r="H386" i="4" s="1"/>
  <c r="AO385" i="4"/>
  <c r="AN385" i="4"/>
  <c r="AJ385" i="4"/>
  <c r="AF385" i="4"/>
  <c r="AB385" i="4"/>
  <c r="T385" i="4"/>
  <c r="D385" i="4"/>
  <c r="H385" i="4" s="1"/>
  <c r="AO384" i="4"/>
  <c r="AN384" i="4"/>
  <c r="AJ384" i="4"/>
  <c r="AF384" i="4"/>
  <c r="AB384" i="4"/>
  <c r="D384" i="4"/>
  <c r="AO383" i="4"/>
  <c r="AN383" i="4"/>
  <c r="AJ383" i="4"/>
  <c r="AF383" i="4"/>
  <c r="AB383" i="4"/>
  <c r="X383" i="4"/>
  <c r="T383" i="4"/>
  <c r="D383" i="4"/>
  <c r="H383" i="4" s="1"/>
  <c r="AO382" i="4"/>
  <c r="AN382" i="4"/>
  <c r="AJ382" i="4"/>
  <c r="AF382" i="4"/>
  <c r="AB382" i="4"/>
  <c r="X382" i="4"/>
  <c r="D382" i="4"/>
  <c r="AO381" i="4"/>
  <c r="AN381" i="4"/>
  <c r="AJ381" i="4"/>
  <c r="AF381" i="4"/>
  <c r="AB381" i="4"/>
  <c r="D381" i="4"/>
  <c r="H381" i="4" s="1"/>
  <c r="AO380" i="4"/>
  <c r="AN380" i="4"/>
  <c r="AJ380" i="4"/>
  <c r="AF380" i="4"/>
  <c r="AB380" i="4"/>
  <c r="D380" i="4"/>
  <c r="AO379" i="4"/>
  <c r="AN379" i="4"/>
  <c r="AJ379" i="4"/>
  <c r="AF379" i="4"/>
  <c r="AB379" i="4"/>
  <c r="D379" i="4"/>
  <c r="H379" i="4" s="1"/>
  <c r="AO378" i="4"/>
  <c r="AN378" i="4"/>
  <c r="AJ378" i="4"/>
  <c r="AF378" i="4"/>
  <c r="AB378" i="4"/>
  <c r="X378" i="4"/>
  <c r="D378" i="4"/>
  <c r="H378" i="4" s="1"/>
  <c r="AO377" i="4"/>
  <c r="AN377" i="4"/>
  <c r="AJ377" i="4"/>
  <c r="AF377" i="4"/>
  <c r="AB377" i="4"/>
  <c r="X377" i="4"/>
  <c r="D377" i="4"/>
  <c r="H377" i="4" s="1"/>
  <c r="AO376" i="4"/>
  <c r="AN376" i="4"/>
  <c r="AJ376" i="4"/>
  <c r="AF376" i="4"/>
  <c r="AB376" i="4"/>
  <c r="T376" i="4"/>
  <c r="D376" i="4"/>
  <c r="F376" i="4" s="1"/>
  <c r="AO375" i="4"/>
  <c r="AN375" i="4"/>
  <c r="AJ375" i="4"/>
  <c r="AF375" i="4"/>
  <c r="AB375" i="4"/>
  <c r="T375" i="4"/>
  <c r="D375" i="4"/>
  <c r="H375" i="4" s="1"/>
  <c r="AO374" i="4"/>
  <c r="AN374" i="4"/>
  <c r="AJ374" i="4"/>
  <c r="AF374" i="4"/>
  <c r="AB374" i="4"/>
  <c r="X374" i="4"/>
  <c r="D374" i="4"/>
  <c r="AO373" i="4"/>
  <c r="AN373" i="4"/>
  <c r="AJ373" i="4"/>
  <c r="AF373" i="4"/>
  <c r="AB373" i="4"/>
  <c r="X373" i="4"/>
  <c r="T373" i="4"/>
  <c r="D373" i="4"/>
  <c r="H373" i="4" s="1"/>
  <c r="AO372" i="4"/>
  <c r="AN372" i="4"/>
  <c r="AJ372" i="4"/>
  <c r="AF372" i="4"/>
  <c r="AB372" i="4"/>
  <c r="X372" i="4"/>
  <c r="T372" i="4"/>
  <c r="D372" i="4"/>
  <c r="AO371" i="4"/>
  <c r="AN371" i="4"/>
  <c r="AJ371" i="4"/>
  <c r="AF371" i="4"/>
  <c r="AB371" i="4"/>
  <c r="X371" i="4"/>
  <c r="T371" i="4"/>
  <c r="D371" i="4"/>
  <c r="H371" i="4" s="1"/>
  <c r="AO370" i="4"/>
  <c r="AN370" i="4"/>
  <c r="AJ370" i="4"/>
  <c r="AF370" i="4"/>
  <c r="AB370" i="4"/>
  <c r="X370" i="4"/>
  <c r="D370" i="4"/>
  <c r="H370" i="4" s="1"/>
  <c r="AO369" i="4"/>
  <c r="AN369" i="4"/>
  <c r="AJ369" i="4"/>
  <c r="AF369" i="4"/>
  <c r="AB369" i="4"/>
  <c r="X369" i="4"/>
  <c r="D369" i="4"/>
  <c r="H369" i="4" s="1"/>
  <c r="AO368" i="4"/>
  <c r="AN368" i="4"/>
  <c r="AJ368" i="4"/>
  <c r="AF368" i="4"/>
  <c r="AB368" i="4"/>
  <c r="T368" i="4"/>
  <c r="D368" i="4"/>
  <c r="AO367" i="4"/>
  <c r="AN367" i="4"/>
  <c r="AJ367" i="4"/>
  <c r="AF367" i="4"/>
  <c r="AB367" i="4"/>
  <c r="D367" i="4"/>
  <c r="H367" i="4" s="1"/>
  <c r="AO366" i="4"/>
  <c r="AN366" i="4"/>
  <c r="AJ366" i="4"/>
  <c r="AF366" i="4"/>
  <c r="AB366" i="4"/>
  <c r="X366" i="4"/>
  <c r="D366" i="4"/>
  <c r="H366" i="4" s="1"/>
  <c r="AO365" i="4"/>
  <c r="AN365" i="4"/>
  <c r="AJ365" i="4"/>
  <c r="AF365" i="4"/>
  <c r="AB365" i="4"/>
  <c r="D365" i="4"/>
  <c r="H365" i="4" s="1"/>
  <c r="AO364" i="4"/>
  <c r="AN364" i="4"/>
  <c r="AJ364" i="4"/>
  <c r="AF364" i="4"/>
  <c r="AB364" i="4"/>
  <c r="T364" i="4"/>
  <c r="D364" i="4"/>
  <c r="F364" i="4" s="1"/>
  <c r="AO363" i="4"/>
  <c r="AN363" i="4"/>
  <c r="AJ363" i="4"/>
  <c r="AF363" i="4"/>
  <c r="AB363" i="4"/>
  <c r="X363" i="4"/>
  <c r="T363" i="4"/>
  <c r="D363" i="4"/>
  <c r="AO362" i="4"/>
  <c r="AN362" i="4"/>
  <c r="AJ362" i="4"/>
  <c r="AF362" i="4"/>
  <c r="AB362" i="4"/>
  <c r="X362" i="4"/>
  <c r="D362" i="4"/>
  <c r="F362" i="4" s="1"/>
  <c r="AO361" i="4"/>
  <c r="AN361" i="4"/>
  <c r="AJ361" i="4"/>
  <c r="AF361" i="4"/>
  <c r="AB361" i="4"/>
  <c r="T361" i="4"/>
  <c r="D361" i="4"/>
  <c r="AO360" i="4"/>
  <c r="AN360" i="4"/>
  <c r="AJ360" i="4"/>
  <c r="AF360" i="4"/>
  <c r="AB360" i="4"/>
  <c r="X360" i="4"/>
  <c r="D360" i="4"/>
  <c r="H360" i="4" s="1"/>
  <c r="AO359" i="4"/>
  <c r="AN359" i="4"/>
  <c r="AJ359" i="4"/>
  <c r="AF359" i="4"/>
  <c r="AB359" i="4"/>
  <c r="T359" i="4"/>
  <c r="D359" i="4"/>
  <c r="H359" i="4" s="1"/>
  <c r="AO358" i="4"/>
  <c r="AN358" i="4"/>
  <c r="AJ358" i="4"/>
  <c r="AF358" i="4"/>
  <c r="AB358" i="4"/>
  <c r="X358" i="4"/>
  <c r="D358" i="4"/>
  <c r="H358" i="4" s="1"/>
  <c r="AO357" i="4"/>
  <c r="AN357" i="4"/>
  <c r="AJ357" i="4"/>
  <c r="AF357" i="4"/>
  <c r="AB357" i="4"/>
  <c r="X357" i="4"/>
  <c r="D357" i="4"/>
  <c r="H357" i="4" s="1"/>
  <c r="AO356" i="4"/>
  <c r="AN356" i="4"/>
  <c r="AJ356" i="4"/>
  <c r="AF356" i="4"/>
  <c r="AB356" i="4"/>
  <c r="D356" i="4"/>
  <c r="F356" i="4" s="1"/>
  <c r="AO355" i="4"/>
  <c r="AN355" i="4"/>
  <c r="AJ355" i="4"/>
  <c r="AF355" i="4"/>
  <c r="AB355" i="4"/>
  <c r="X355" i="4"/>
  <c r="T355" i="4"/>
  <c r="D355" i="4"/>
  <c r="AO354" i="4"/>
  <c r="AN354" i="4"/>
  <c r="AJ354" i="4"/>
  <c r="AF354" i="4"/>
  <c r="AB354" i="4"/>
  <c r="X354" i="4"/>
  <c r="D354" i="4"/>
  <c r="F354" i="4" s="1"/>
  <c r="AO353" i="4"/>
  <c r="AN353" i="4"/>
  <c r="AJ353" i="4"/>
  <c r="AF353" i="4"/>
  <c r="AB353" i="4"/>
  <c r="D353" i="4"/>
  <c r="AO352" i="4"/>
  <c r="AN352" i="4"/>
  <c r="AJ352" i="4"/>
  <c r="AF352" i="4"/>
  <c r="AB352" i="4"/>
  <c r="D352" i="4"/>
  <c r="H352" i="4" s="1"/>
  <c r="AO351" i="4"/>
  <c r="AN351" i="4"/>
  <c r="AJ351" i="4"/>
  <c r="AF351" i="4"/>
  <c r="AB351" i="4"/>
  <c r="T351" i="4"/>
  <c r="D351" i="4"/>
  <c r="H351" i="4" s="1"/>
  <c r="AO350" i="4"/>
  <c r="AN350" i="4"/>
  <c r="AJ350" i="4"/>
  <c r="AF350" i="4"/>
  <c r="AB350" i="4"/>
  <c r="T350" i="4"/>
  <c r="D350" i="4"/>
  <c r="H350" i="4" s="1"/>
  <c r="AO349" i="4"/>
  <c r="AN349" i="4"/>
  <c r="AJ349" i="4"/>
  <c r="AF349" i="4"/>
  <c r="AB349" i="4"/>
  <c r="X349" i="4"/>
  <c r="D349" i="4"/>
  <c r="H349" i="4" s="1"/>
  <c r="AO348" i="4"/>
  <c r="AN348" i="4"/>
  <c r="AJ348" i="4"/>
  <c r="AF348" i="4"/>
  <c r="AB348" i="4"/>
  <c r="T348" i="4"/>
  <c r="D348" i="4"/>
  <c r="F348" i="4" s="1"/>
  <c r="AO347" i="4"/>
  <c r="AN347" i="4"/>
  <c r="AJ347" i="4"/>
  <c r="AF347" i="4"/>
  <c r="AB347" i="4"/>
  <c r="X347" i="4"/>
  <c r="D347" i="4"/>
  <c r="AO346" i="4"/>
  <c r="AN346" i="4"/>
  <c r="AJ346" i="4"/>
  <c r="AF346" i="4"/>
  <c r="AB346" i="4"/>
  <c r="X346" i="4"/>
  <c r="D346" i="4"/>
  <c r="F346" i="4" s="1"/>
  <c r="AO345" i="4"/>
  <c r="AN345" i="4"/>
  <c r="AJ345" i="4"/>
  <c r="AF345" i="4"/>
  <c r="AB345" i="4"/>
  <c r="AO344" i="4"/>
  <c r="AN344" i="4"/>
  <c r="AJ344" i="4"/>
  <c r="AF344" i="4"/>
  <c r="AB344" i="4"/>
  <c r="T344" i="4"/>
  <c r="D344" i="4"/>
  <c r="F344" i="4" s="1"/>
  <c r="AO343" i="4"/>
  <c r="AN343" i="4"/>
  <c r="AJ343" i="4"/>
  <c r="AF343" i="4"/>
  <c r="AB343" i="4"/>
  <c r="T343" i="4"/>
  <c r="D343" i="4"/>
  <c r="H343" i="4" s="1"/>
  <c r="AO342" i="4"/>
  <c r="AN342" i="4"/>
  <c r="AJ342" i="4"/>
  <c r="AF342" i="4"/>
  <c r="AB342" i="4"/>
  <c r="X342" i="4"/>
  <c r="D342" i="4"/>
  <c r="H342" i="4" s="1"/>
  <c r="AO341" i="4"/>
  <c r="AN341" i="4"/>
  <c r="AJ341" i="4"/>
  <c r="AF341" i="4"/>
  <c r="AB341" i="4"/>
  <c r="T341" i="4"/>
  <c r="D341" i="4"/>
  <c r="H341" i="4" s="1"/>
  <c r="AO340" i="4"/>
  <c r="AN340" i="4"/>
  <c r="AJ340" i="4"/>
  <c r="AF340" i="4"/>
  <c r="AB340" i="4"/>
  <c r="D340" i="4"/>
  <c r="H340" i="4" s="1"/>
  <c r="AO339" i="4"/>
  <c r="AN339" i="4"/>
  <c r="AJ339" i="4"/>
  <c r="AF339" i="4"/>
  <c r="AB339" i="4"/>
  <c r="X339" i="4"/>
  <c r="D339" i="4"/>
  <c r="H339" i="4" s="1"/>
  <c r="AO338" i="4"/>
  <c r="AN338" i="4"/>
  <c r="AJ338" i="4"/>
  <c r="AF338" i="4"/>
  <c r="AB338" i="4"/>
  <c r="D338" i="4"/>
  <c r="F338" i="4" s="1"/>
  <c r="AO337" i="4"/>
  <c r="AN337" i="4"/>
  <c r="AJ337" i="4"/>
  <c r="AF337" i="4"/>
  <c r="AB337" i="4"/>
  <c r="D337" i="4"/>
  <c r="H337" i="4" s="1"/>
  <c r="AO336" i="4"/>
  <c r="AN336" i="4"/>
  <c r="AJ336" i="4"/>
  <c r="AF336" i="4"/>
  <c r="AB336" i="4"/>
  <c r="D336" i="4"/>
  <c r="AO335" i="4"/>
  <c r="AN335" i="4"/>
  <c r="AJ335" i="4"/>
  <c r="AF335" i="4"/>
  <c r="AB335" i="4"/>
  <c r="D335" i="4"/>
  <c r="F335" i="4" s="1"/>
  <c r="AO334" i="4"/>
  <c r="AN334" i="4"/>
  <c r="AJ334" i="4"/>
  <c r="AF334" i="4"/>
  <c r="AB334" i="4"/>
  <c r="X334" i="4"/>
  <c r="D334" i="4"/>
  <c r="F334" i="4" s="1"/>
  <c r="AO333" i="4"/>
  <c r="AN333" i="4"/>
  <c r="AJ333" i="4"/>
  <c r="AF333" i="4"/>
  <c r="AB333" i="4"/>
  <c r="D333" i="4"/>
  <c r="H333" i="4" s="1"/>
  <c r="AO332" i="4"/>
  <c r="AN332" i="4"/>
  <c r="AJ332" i="4"/>
  <c r="AF332" i="4"/>
  <c r="AB332" i="4"/>
  <c r="D332" i="4"/>
  <c r="H332" i="4" s="1"/>
  <c r="AO331" i="4"/>
  <c r="AN331" i="4"/>
  <c r="AJ331" i="4"/>
  <c r="AF331" i="4"/>
  <c r="AB331" i="4"/>
  <c r="D331" i="4"/>
  <c r="H331" i="4" s="1"/>
  <c r="AO330" i="4"/>
  <c r="AN330" i="4"/>
  <c r="AJ330" i="4"/>
  <c r="AF330" i="4"/>
  <c r="AB330" i="4"/>
  <c r="T330" i="4"/>
  <c r="D330" i="4"/>
  <c r="H330" i="4" s="1"/>
  <c r="AO329" i="4"/>
  <c r="AN329" i="4"/>
  <c r="AJ329" i="4"/>
  <c r="AF329" i="4"/>
  <c r="AB329" i="4"/>
  <c r="X329" i="4"/>
  <c r="T329" i="4"/>
  <c r="D329" i="4"/>
  <c r="H329" i="4" s="1"/>
  <c r="AO328" i="4"/>
  <c r="AN328" i="4"/>
  <c r="AJ328" i="4"/>
  <c r="AF328" i="4"/>
  <c r="AB328" i="4"/>
  <c r="D328" i="4"/>
  <c r="AO327" i="4"/>
  <c r="AN327" i="4"/>
  <c r="AJ327" i="4"/>
  <c r="AF327" i="4"/>
  <c r="AB327" i="4"/>
  <c r="D327" i="4"/>
  <c r="F327" i="4" s="1"/>
  <c r="AO326" i="4"/>
  <c r="AN326" i="4"/>
  <c r="AJ326" i="4"/>
  <c r="AF326" i="4"/>
  <c r="AB326" i="4"/>
  <c r="D326" i="4"/>
  <c r="AO325" i="4"/>
  <c r="AN325" i="4"/>
  <c r="AJ325" i="4"/>
  <c r="AF325" i="4"/>
  <c r="AB325" i="4"/>
  <c r="D325" i="4"/>
  <c r="H325" i="4" s="1"/>
  <c r="AO324" i="4"/>
  <c r="AN324" i="4"/>
  <c r="AJ324" i="4"/>
  <c r="AF324" i="4"/>
  <c r="AB324" i="4"/>
  <c r="D324" i="4"/>
  <c r="F324" i="4" s="1"/>
  <c r="AO323" i="4"/>
  <c r="AN323" i="4"/>
  <c r="AJ323" i="4"/>
  <c r="AF323" i="4"/>
  <c r="AB323" i="4"/>
  <c r="X323" i="4"/>
  <c r="D323" i="4"/>
  <c r="F323" i="4" s="1"/>
  <c r="AO322" i="4"/>
  <c r="AN322" i="4"/>
  <c r="AJ322" i="4"/>
  <c r="AF322" i="4"/>
  <c r="AB322" i="4"/>
  <c r="D322" i="4"/>
  <c r="H322" i="4" s="1"/>
  <c r="AO321" i="4"/>
  <c r="AN321" i="4"/>
  <c r="AJ321" i="4"/>
  <c r="AF321" i="4"/>
  <c r="AB321" i="4"/>
  <c r="X321" i="4"/>
  <c r="D321" i="4"/>
  <c r="AO320" i="4"/>
  <c r="AN320" i="4"/>
  <c r="AJ320" i="4"/>
  <c r="AF320" i="4"/>
  <c r="AB320" i="4"/>
  <c r="D320" i="4"/>
  <c r="AO319" i="4"/>
  <c r="AN319" i="4"/>
  <c r="AJ319" i="4"/>
  <c r="AF319" i="4"/>
  <c r="AB319" i="4"/>
  <c r="T319" i="4"/>
  <c r="D319" i="4"/>
  <c r="F319" i="4" s="1"/>
  <c r="AO318" i="4"/>
  <c r="AN318" i="4"/>
  <c r="AJ318" i="4"/>
  <c r="AF318" i="4"/>
  <c r="AB318" i="4"/>
  <c r="X318" i="4"/>
  <c r="T318" i="4"/>
  <c r="D318" i="4"/>
  <c r="F318" i="4" s="1"/>
  <c r="AO317" i="4"/>
  <c r="AN317" i="4"/>
  <c r="AJ317" i="4"/>
  <c r="AF317" i="4"/>
  <c r="AB317" i="4"/>
  <c r="X317" i="4"/>
  <c r="D317" i="4"/>
  <c r="H317" i="4" s="1"/>
  <c r="AO316" i="4"/>
  <c r="AN316" i="4"/>
  <c r="AJ316" i="4"/>
  <c r="AF316" i="4"/>
  <c r="AB316" i="4"/>
  <c r="D316" i="4"/>
  <c r="AO315" i="4"/>
  <c r="AN315" i="4"/>
  <c r="AJ315" i="4"/>
  <c r="AF315" i="4"/>
  <c r="AB315" i="4"/>
  <c r="X315" i="4"/>
  <c r="D315" i="4"/>
  <c r="H315" i="4" s="1"/>
  <c r="AO314" i="4"/>
  <c r="AN314" i="4"/>
  <c r="AJ314" i="4"/>
  <c r="AF314" i="4"/>
  <c r="AB314" i="4"/>
  <c r="T314" i="4"/>
  <c r="D314" i="4"/>
  <c r="H314" i="4" s="1"/>
  <c r="AO313" i="4"/>
  <c r="AN313" i="4"/>
  <c r="AJ313" i="4"/>
  <c r="AF313" i="4"/>
  <c r="AB313" i="4"/>
  <c r="X313" i="4"/>
  <c r="D313" i="4"/>
  <c r="H313" i="4" s="1"/>
  <c r="AO312" i="4"/>
  <c r="AN312" i="4"/>
  <c r="AJ312" i="4"/>
  <c r="AF312" i="4"/>
  <c r="AB312" i="4"/>
  <c r="T312" i="4"/>
  <c r="D312" i="4"/>
  <c r="AO311" i="4"/>
  <c r="AN311" i="4"/>
  <c r="AJ311" i="4"/>
  <c r="AF311" i="4"/>
  <c r="AB311" i="4"/>
  <c r="X311" i="4"/>
  <c r="D311" i="4"/>
  <c r="F311" i="4" s="1"/>
  <c r="AO310" i="4"/>
  <c r="AN310" i="4"/>
  <c r="AJ310" i="4"/>
  <c r="AF310" i="4"/>
  <c r="AB310" i="4"/>
  <c r="D310" i="4"/>
  <c r="F310" i="4" s="1"/>
  <c r="AO309" i="4"/>
  <c r="AN309" i="4"/>
  <c r="AJ309" i="4"/>
  <c r="AF309" i="4"/>
  <c r="AB309" i="4"/>
  <c r="D309" i="4"/>
  <c r="AO308" i="4"/>
  <c r="AN308" i="4"/>
  <c r="AJ308" i="4"/>
  <c r="AF308" i="4"/>
  <c r="AB308" i="4"/>
  <c r="D308" i="4"/>
  <c r="F308" i="4" s="1"/>
  <c r="AO307" i="4"/>
  <c r="AN307" i="4"/>
  <c r="AJ307" i="4"/>
  <c r="AF307" i="4"/>
  <c r="AB307" i="4"/>
  <c r="T307" i="4"/>
  <c r="D307" i="4"/>
  <c r="H307" i="4" s="1"/>
  <c r="AO306" i="4"/>
  <c r="AN306" i="4"/>
  <c r="AJ306" i="4"/>
  <c r="AF306" i="4"/>
  <c r="AB306" i="4"/>
  <c r="X306" i="4"/>
  <c r="T306" i="4"/>
  <c r="D306" i="4"/>
  <c r="H306" i="4" s="1"/>
  <c r="AO305" i="4"/>
  <c r="AN305" i="4"/>
  <c r="AJ305" i="4"/>
  <c r="AF305" i="4"/>
  <c r="AB305" i="4"/>
  <c r="D305" i="4"/>
  <c r="H305" i="4" s="1"/>
  <c r="AO304" i="4"/>
  <c r="AN304" i="4"/>
  <c r="AJ304" i="4"/>
  <c r="AF304" i="4"/>
  <c r="AB304" i="4"/>
  <c r="D304" i="4"/>
  <c r="AO303" i="4"/>
  <c r="AN303" i="4"/>
  <c r="AJ303" i="4"/>
  <c r="AF303" i="4"/>
  <c r="AB303" i="4"/>
  <c r="D303" i="4"/>
  <c r="F303" i="4" s="1"/>
  <c r="AO302" i="4"/>
  <c r="AN302" i="4"/>
  <c r="AJ302" i="4"/>
  <c r="AF302" i="4"/>
  <c r="AB302" i="4"/>
  <c r="X302" i="4"/>
  <c r="T302" i="4"/>
  <c r="D302" i="4"/>
  <c r="H302" i="4" s="1"/>
  <c r="AO301" i="4"/>
  <c r="AN301" i="4"/>
  <c r="AJ301" i="4"/>
  <c r="AF301" i="4"/>
  <c r="AB301" i="4"/>
  <c r="X301" i="4"/>
  <c r="D301" i="4"/>
  <c r="AO300" i="4"/>
  <c r="AN300" i="4"/>
  <c r="AJ300" i="4"/>
  <c r="AF300" i="4"/>
  <c r="AB300" i="4"/>
  <c r="D300" i="4"/>
  <c r="AO299" i="4"/>
  <c r="AN299" i="4"/>
  <c r="AJ299" i="4"/>
  <c r="AF299" i="4"/>
  <c r="AB299" i="4"/>
  <c r="D299" i="4"/>
  <c r="F299" i="4" s="1"/>
  <c r="AO298" i="4"/>
  <c r="AN298" i="4"/>
  <c r="AJ298" i="4"/>
  <c r="AF298" i="4"/>
  <c r="AB298" i="4"/>
  <c r="X298" i="4"/>
  <c r="T298" i="4"/>
  <c r="D298" i="4"/>
  <c r="AO297" i="4"/>
  <c r="AN297" i="4"/>
  <c r="AJ297" i="4"/>
  <c r="AF297" i="4"/>
  <c r="AB297" i="4"/>
  <c r="D297" i="4"/>
  <c r="H297" i="4" s="1"/>
  <c r="AO296" i="4"/>
  <c r="AN296" i="4"/>
  <c r="AJ296" i="4"/>
  <c r="AF296" i="4"/>
  <c r="AB296" i="4"/>
  <c r="D296" i="4"/>
  <c r="AO295" i="4"/>
  <c r="AN295" i="4"/>
  <c r="AJ295" i="4"/>
  <c r="AF295" i="4"/>
  <c r="AB295" i="4"/>
  <c r="D295" i="4"/>
  <c r="F295" i="4" s="1"/>
  <c r="AO294" i="4"/>
  <c r="AN294" i="4"/>
  <c r="AJ294" i="4"/>
  <c r="AF294" i="4"/>
  <c r="AB294" i="4"/>
  <c r="T294" i="4"/>
  <c r="D294" i="4"/>
  <c r="F294" i="4" s="1"/>
  <c r="AO293" i="4"/>
  <c r="AN293" i="4"/>
  <c r="AJ293" i="4"/>
  <c r="AF293" i="4"/>
  <c r="AB293" i="4"/>
  <c r="X293" i="4"/>
  <c r="D293" i="4"/>
  <c r="H293" i="4" s="1"/>
  <c r="AO292" i="4"/>
  <c r="AN292" i="4"/>
  <c r="AJ292" i="4"/>
  <c r="AF292" i="4"/>
  <c r="AB292" i="4"/>
  <c r="D292" i="4"/>
  <c r="F292" i="4" s="1"/>
  <c r="AO291" i="4"/>
  <c r="AN291" i="4"/>
  <c r="AJ291" i="4"/>
  <c r="AF291" i="4"/>
  <c r="AB291" i="4"/>
  <c r="T291" i="4"/>
  <c r="D291" i="4"/>
  <c r="F291" i="4" s="1"/>
  <c r="AO290" i="4"/>
  <c r="AN290" i="4"/>
  <c r="AJ290" i="4"/>
  <c r="AF290" i="4"/>
  <c r="AB290" i="4"/>
  <c r="D290" i="4"/>
  <c r="AO288" i="4"/>
  <c r="AN288" i="4"/>
  <c r="AJ288" i="4"/>
  <c r="AF288" i="4"/>
  <c r="AB288" i="4"/>
  <c r="D288" i="4"/>
  <c r="H288" i="4" s="1"/>
  <c r="AO287" i="4"/>
  <c r="AN287" i="4"/>
  <c r="AJ287" i="4"/>
  <c r="AF287" i="4"/>
  <c r="AB287" i="4"/>
  <c r="X287" i="4"/>
  <c r="D287" i="4"/>
  <c r="AO286" i="4"/>
  <c r="AN286" i="4"/>
  <c r="AJ286" i="4"/>
  <c r="AF286" i="4"/>
  <c r="AB286" i="4"/>
  <c r="D286" i="4"/>
  <c r="F286" i="4" s="1"/>
  <c r="AO285" i="4"/>
  <c r="AN285" i="4"/>
  <c r="AJ285" i="4"/>
  <c r="AF285" i="4"/>
  <c r="AB285" i="4"/>
  <c r="D285" i="4"/>
  <c r="H285" i="4" s="1"/>
  <c r="AO284" i="4"/>
  <c r="AN284" i="4"/>
  <c r="AJ284" i="4"/>
  <c r="AF284" i="4"/>
  <c r="AB284" i="4"/>
  <c r="D284" i="4"/>
  <c r="AO283" i="4"/>
  <c r="AN283" i="4"/>
  <c r="AJ283" i="4"/>
  <c r="AF283" i="4"/>
  <c r="AB283" i="4"/>
  <c r="D283" i="4"/>
  <c r="H283" i="4" s="1"/>
  <c r="AO282" i="4"/>
  <c r="AN282" i="4"/>
  <c r="AJ282" i="4"/>
  <c r="AF282" i="4"/>
  <c r="AB282" i="4"/>
  <c r="D282" i="4"/>
  <c r="AO281" i="4"/>
  <c r="AN281" i="4"/>
  <c r="AJ281" i="4"/>
  <c r="AF281" i="4"/>
  <c r="AB281" i="4"/>
  <c r="X281" i="4"/>
  <c r="D281" i="4"/>
  <c r="H281" i="4" s="1"/>
  <c r="AO280" i="4"/>
  <c r="AN280" i="4"/>
  <c r="AJ280" i="4"/>
  <c r="AF280" i="4"/>
  <c r="AB280" i="4"/>
  <c r="D280" i="4"/>
  <c r="H280" i="4" s="1"/>
  <c r="AO279" i="4"/>
  <c r="AN279" i="4"/>
  <c r="AJ279" i="4"/>
  <c r="AF279" i="4"/>
  <c r="AB279" i="4"/>
  <c r="D279" i="4"/>
  <c r="AO278" i="4"/>
  <c r="AN278" i="4"/>
  <c r="AJ278" i="4"/>
  <c r="AF278" i="4"/>
  <c r="AB278" i="4"/>
  <c r="D278" i="4"/>
  <c r="F278" i="4" s="1"/>
  <c r="AO277" i="4"/>
  <c r="AN277" i="4"/>
  <c r="AJ277" i="4"/>
  <c r="AF277" i="4"/>
  <c r="AB277" i="4"/>
  <c r="T277" i="4"/>
  <c r="D277" i="4"/>
  <c r="F277" i="4" s="1"/>
  <c r="AO276" i="4"/>
  <c r="AN276" i="4"/>
  <c r="AJ276" i="4"/>
  <c r="AF276" i="4"/>
  <c r="AB276" i="4"/>
  <c r="D276" i="4"/>
  <c r="H276" i="4" s="1"/>
  <c r="AO275" i="4"/>
  <c r="AN275" i="4"/>
  <c r="AJ275" i="4"/>
  <c r="AF275" i="4"/>
  <c r="AB275" i="4"/>
  <c r="D275" i="4"/>
  <c r="H275" i="4" s="1"/>
  <c r="AO274" i="4"/>
  <c r="AN274" i="4"/>
  <c r="AJ274" i="4"/>
  <c r="AF274" i="4"/>
  <c r="AB274" i="4"/>
  <c r="D274" i="4"/>
  <c r="F274" i="4" s="1"/>
  <c r="AO273" i="4"/>
  <c r="AN273" i="4"/>
  <c r="AJ273" i="4"/>
  <c r="AF273" i="4"/>
  <c r="AB273" i="4"/>
  <c r="D273" i="4"/>
  <c r="H273" i="4" s="1"/>
  <c r="AO272" i="4"/>
  <c r="AN272" i="4"/>
  <c r="AJ272" i="4"/>
  <c r="AF272" i="4"/>
  <c r="AB272" i="4"/>
  <c r="D272" i="4"/>
  <c r="H272" i="4" s="1"/>
  <c r="AO271" i="4"/>
  <c r="AN271" i="4"/>
  <c r="AJ271" i="4"/>
  <c r="AF271" i="4"/>
  <c r="AB271" i="4"/>
  <c r="X271" i="4"/>
  <c r="D271" i="4"/>
  <c r="AO270" i="4"/>
  <c r="AN270" i="4"/>
  <c r="AJ270" i="4"/>
  <c r="AF270" i="4"/>
  <c r="AB270" i="4"/>
  <c r="X270" i="4"/>
  <c r="D270" i="4"/>
  <c r="F270" i="4" s="1"/>
  <c r="AO269" i="4"/>
  <c r="AN269" i="4"/>
  <c r="AJ269" i="4"/>
  <c r="AF269" i="4"/>
  <c r="AB269" i="4"/>
  <c r="D269" i="4"/>
  <c r="F269" i="4" s="1"/>
  <c r="AO268" i="4"/>
  <c r="AN268" i="4"/>
  <c r="AJ268" i="4"/>
  <c r="AF268" i="4"/>
  <c r="AB268" i="4"/>
  <c r="D268" i="4"/>
  <c r="H268" i="4" s="1"/>
  <c r="AO267" i="4"/>
  <c r="AN267" i="4"/>
  <c r="AJ267" i="4"/>
  <c r="AF267" i="4"/>
  <c r="AB267" i="4"/>
  <c r="X267" i="4"/>
  <c r="T267" i="4"/>
  <c r="D267" i="4"/>
  <c r="H267" i="4" s="1"/>
  <c r="AO266" i="4"/>
  <c r="AN266" i="4"/>
  <c r="AJ266" i="4"/>
  <c r="AF266" i="4"/>
  <c r="AB266" i="4"/>
  <c r="X266" i="4"/>
  <c r="D266" i="4"/>
  <c r="F266" i="4" s="1"/>
  <c r="AO265" i="4"/>
  <c r="AN265" i="4"/>
  <c r="AJ265" i="4"/>
  <c r="AF265" i="4"/>
  <c r="AB265" i="4"/>
  <c r="D265" i="4"/>
  <c r="H265" i="4" s="1"/>
  <c r="AO264" i="4"/>
  <c r="AN264" i="4"/>
  <c r="AJ264" i="4"/>
  <c r="AF264" i="4"/>
  <c r="AB264" i="4"/>
  <c r="T264" i="4"/>
  <c r="D264" i="4"/>
  <c r="H264" i="4" s="1"/>
  <c r="AO263" i="4"/>
  <c r="AN263" i="4"/>
  <c r="AJ263" i="4"/>
  <c r="AF263" i="4"/>
  <c r="AB263" i="4"/>
  <c r="D263" i="4"/>
  <c r="AO262" i="4"/>
  <c r="AN262" i="4"/>
  <c r="AJ262" i="4"/>
  <c r="AF262" i="4"/>
  <c r="AB262" i="4"/>
  <c r="X262" i="4"/>
  <c r="D262" i="4"/>
  <c r="F262" i="4" s="1"/>
  <c r="AO261" i="4"/>
  <c r="AN261" i="4"/>
  <c r="AJ261" i="4"/>
  <c r="AF261" i="4"/>
  <c r="AB261" i="4"/>
  <c r="D261" i="4"/>
  <c r="H261" i="4" s="1"/>
  <c r="AO260" i="4"/>
  <c r="AN260" i="4"/>
  <c r="AJ260" i="4"/>
  <c r="AF260" i="4"/>
  <c r="AB260" i="4"/>
  <c r="D260" i="4"/>
  <c r="AO259" i="4"/>
  <c r="AN259" i="4"/>
  <c r="AJ259" i="4"/>
  <c r="AF259" i="4"/>
  <c r="AB259" i="4"/>
  <c r="T259" i="4"/>
  <c r="D259" i="4"/>
  <c r="F259" i="4" s="1"/>
  <c r="AO258" i="4"/>
  <c r="AN258" i="4"/>
  <c r="AJ258" i="4"/>
  <c r="AF258" i="4"/>
  <c r="AB258" i="4"/>
  <c r="D258" i="4"/>
  <c r="AO257" i="4"/>
  <c r="AN257" i="4"/>
  <c r="AJ257" i="4"/>
  <c r="AF257" i="4"/>
  <c r="AB257" i="4"/>
  <c r="D257" i="4"/>
  <c r="H257" i="4" s="1"/>
  <c r="AO256" i="4"/>
  <c r="AN256" i="4"/>
  <c r="AJ256" i="4"/>
  <c r="AF256" i="4"/>
  <c r="AB256" i="4"/>
  <c r="T256" i="4"/>
  <c r="D256" i="4"/>
  <c r="F256" i="4" s="1"/>
  <c r="AO255" i="4"/>
  <c r="AN255" i="4"/>
  <c r="AJ255" i="4"/>
  <c r="AF255" i="4"/>
  <c r="AB255" i="4"/>
  <c r="X255" i="4"/>
  <c r="D255" i="4"/>
  <c r="F255" i="4" s="1"/>
  <c r="AO254" i="4"/>
  <c r="AN254" i="4"/>
  <c r="AJ254" i="4"/>
  <c r="AF254" i="4"/>
  <c r="AB254" i="4"/>
  <c r="D254" i="4"/>
  <c r="H254" i="4" s="1"/>
  <c r="AO253" i="4"/>
  <c r="AN253" i="4"/>
  <c r="AJ253" i="4"/>
  <c r="AF253" i="4"/>
  <c r="AB253" i="4"/>
  <c r="D253" i="4"/>
  <c r="AO252" i="4"/>
  <c r="AN252" i="4"/>
  <c r="AJ252" i="4"/>
  <c r="AF252" i="4"/>
  <c r="AB252" i="4"/>
  <c r="D252" i="4"/>
  <c r="AO251" i="4"/>
  <c r="AN251" i="4"/>
  <c r="AJ251" i="4"/>
  <c r="AF251" i="4"/>
  <c r="AB251" i="4"/>
  <c r="D251" i="4"/>
  <c r="AO250" i="4"/>
  <c r="AN250" i="4"/>
  <c r="AJ250" i="4"/>
  <c r="AF250" i="4"/>
  <c r="AB250" i="4"/>
  <c r="D250" i="4"/>
  <c r="AO249" i="4"/>
  <c r="AN249" i="4"/>
  <c r="AJ249" i="4"/>
  <c r="AF249" i="4"/>
  <c r="AB249" i="4"/>
  <c r="D249" i="4"/>
  <c r="H249" i="4" s="1"/>
  <c r="AO248" i="4"/>
  <c r="AN248" i="4"/>
  <c r="AJ248" i="4"/>
  <c r="AF248" i="4"/>
  <c r="AB248" i="4"/>
  <c r="D248" i="4"/>
  <c r="F248" i="4" s="1"/>
  <c r="AO247" i="4"/>
  <c r="AN247" i="4"/>
  <c r="AJ247" i="4"/>
  <c r="AF247" i="4"/>
  <c r="AB247" i="4"/>
  <c r="X247" i="4"/>
  <c r="D247" i="4"/>
  <c r="H247" i="4" s="1"/>
  <c r="AO246" i="4"/>
  <c r="AN246" i="4"/>
  <c r="AJ246" i="4"/>
  <c r="AF246" i="4"/>
  <c r="AB246" i="4"/>
  <c r="D246" i="4"/>
  <c r="F246" i="4" s="1"/>
  <c r="AO245" i="4"/>
  <c r="AN245" i="4"/>
  <c r="AJ245" i="4"/>
  <c r="AF245" i="4"/>
  <c r="AB245" i="4"/>
  <c r="D245" i="4"/>
  <c r="H245" i="4" s="1"/>
  <c r="AO244" i="4"/>
  <c r="AN244" i="4"/>
  <c r="AJ244" i="4"/>
  <c r="AF244" i="4"/>
  <c r="AB244" i="4"/>
  <c r="D244" i="4"/>
  <c r="AO243" i="4"/>
  <c r="AN243" i="4"/>
  <c r="AJ243" i="4"/>
  <c r="AF243" i="4"/>
  <c r="AB243" i="4"/>
  <c r="D243" i="4"/>
  <c r="F243" i="4" s="1"/>
  <c r="AO242" i="4"/>
  <c r="AN242" i="4"/>
  <c r="AJ242" i="4"/>
  <c r="AF242" i="4"/>
  <c r="AB242" i="4"/>
  <c r="D242" i="4"/>
  <c r="AO241" i="4"/>
  <c r="AN241" i="4"/>
  <c r="AJ241" i="4"/>
  <c r="AF241" i="4"/>
  <c r="AB241" i="4"/>
  <c r="D241" i="4"/>
  <c r="H241" i="4" s="1"/>
  <c r="AO240" i="4"/>
  <c r="AN240" i="4"/>
  <c r="AJ240" i="4"/>
  <c r="AF240" i="4"/>
  <c r="AB240" i="4"/>
  <c r="D240" i="4"/>
  <c r="AO239" i="4"/>
  <c r="AN239" i="4"/>
  <c r="AJ239" i="4"/>
  <c r="AF239" i="4"/>
  <c r="AB239" i="4"/>
  <c r="D239" i="4"/>
  <c r="F239" i="4" s="1"/>
  <c r="AO238" i="4"/>
  <c r="AN238" i="4"/>
  <c r="AJ238" i="4"/>
  <c r="AF238" i="4"/>
  <c r="AB238" i="4"/>
  <c r="D238" i="4"/>
  <c r="H238" i="4" s="1"/>
  <c r="AO237" i="4"/>
  <c r="AN237" i="4"/>
  <c r="AJ237" i="4"/>
  <c r="AF237" i="4"/>
  <c r="AB237" i="4"/>
  <c r="T237" i="4"/>
  <c r="D237" i="4"/>
  <c r="H237" i="4" s="1"/>
  <c r="AO236" i="4"/>
  <c r="AN236" i="4"/>
  <c r="AJ236" i="4"/>
  <c r="AF236" i="4"/>
  <c r="AB236" i="4"/>
  <c r="X236" i="4"/>
  <c r="D236" i="4"/>
  <c r="AO235" i="4"/>
  <c r="AN235" i="4"/>
  <c r="AJ235" i="4"/>
  <c r="AF235" i="4"/>
  <c r="AB235" i="4"/>
  <c r="T235" i="4"/>
  <c r="D235" i="4"/>
  <c r="F235" i="4" s="1"/>
  <c r="AO234" i="4"/>
  <c r="AN234" i="4"/>
  <c r="AJ234" i="4"/>
  <c r="AF234" i="4"/>
  <c r="AB234" i="4"/>
  <c r="X234" i="4"/>
  <c r="D234" i="4"/>
  <c r="AO233" i="4"/>
  <c r="AN233" i="4"/>
  <c r="AJ233" i="4"/>
  <c r="AF233" i="4"/>
  <c r="AB233" i="4"/>
  <c r="D233" i="4"/>
  <c r="H233" i="4" s="1"/>
  <c r="AO232" i="4"/>
  <c r="AN232" i="4"/>
  <c r="AJ232" i="4"/>
  <c r="AF232" i="4"/>
  <c r="AB232" i="4"/>
  <c r="D232" i="4"/>
  <c r="F232" i="4" s="1"/>
  <c r="AO231" i="4"/>
  <c r="AN231" i="4"/>
  <c r="AJ231" i="4"/>
  <c r="AF231" i="4"/>
  <c r="AB231" i="4"/>
  <c r="D231" i="4"/>
  <c r="F231" i="4" s="1"/>
  <c r="AO230" i="4"/>
  <c r="AN230" i="4"/>
  <c r="AJ230" i="4"/>
  <c r="AF230" i="4"/>
  <c r="AB230" i="4"/>
  <c r="D230" i="4"/>
  <c r="H230" i="4" s="1"/>
  <c r="AO229" i="4"/>
  <c r="AN229" i="4"/>
  <c r="AJ229" i="4"/>
  <c r="AF229" i="4"/>
  <c r="AB229" i="4"/>
  <c r="D229" i="4"/>
  <c r="AO228" i="4"/>
  <c r="AN228" i="4"/>
  <c r="AJ228" i="4"/>
  <c r="AF228" i="4"/>
  <c r="AB228" i="4"/>
  <c r="T228" i="4"/>
  <c r="D228" i="4"/>
  <c r="AO227" i="4"/>
  <c r="AN227" i="4"/>
  <c r="AJ227" i="4"/>
  <c r="AF227" i="4"/>
  <c r="AB227" i="4"/>
  <c r="X227" i="4"/>
  <c r="D227" i="4"/>
  <c r="F227" i="4" s="1"/>
  <c r="AO226" i="4"/>
  <c r="AN226" i="4"/>
  <c r="AJ226" i="4"/>
  <c r="AF226" i="4"/>
  <c r="AB226" i="4"/>
  <c r="T226" i="4"/>
  <c r="D226" i="4"/>
  <c r="AO225" i="4"/>
  <c r="AN225" i="4"/>
  <c r="AJ225" i="4"/>
  <c r="AF225" i="4"/>
  <c r="AB225" i="4"/>
  <c r="D225" i="4"/>
  <c r="H225" i="4" s="1"/>
  <c r="AO224" i="4"/>
  <c r="AN224" i="4"/>
  <c r="AJ224" i="4"/>
  <c r="AF224" i="4"/>
  <c r="AB224" i="4"/>
  <c r="D224" i="4"/>
  <c r="F224" i="4" s="1"/>
  <c r="AO223" i="4"/>
  <c r="AN223" i="4"/>
  <c r="AJ223" i="4"/>
  <c r="AF223" i="4"/>
  <c r="AB223" i="4"/>
  <c r="D223" i="4"/>
  <c r="H223" i="4" s="1"/>
  <c r="AO222" i="4"/>
  <c r="AN222" i="4"/>
  <c r="AJ222" i="4"/>
  <c r="AF222" i="4"/>
  <c r="AB222" i="4"/>
  <c r="T222" i="4"/>
  <c r="D222" i="4"/>
  <c r="H222" i="4" s="1"/>
  <c r="AO221" i="4"/>
  <c r="AN221" i="4"/>
  <c r="AJ221" i="4"/>
  <c r="AF221" i="4"/>
  <c r="AB221" i="4"/>
  <c r="X221" i="4"/>
  <c r="D221" i="4"/>
  <c r="H221" i="4" s="1"/>
  <c r="AO220" i="4"/>
  <c r="AN220" i="4"/>
  <c r="AJ220" i="4"/>
  <c r="AF220" i="4"/>
  <c r="AB220" i="4"/>
  <c r="T220" i="4"/>
  <c r="D220" i="4"/>
  <c r="F220" i="4" s="1"/>
  <c r="AO219" i="4"/>
  <c r="AN219" i="4"/>
  <c r="AJ219" i="4"/>
  <c r="AF219" i="4"/>
  <c r="AB219" i="4"/>
  <c r="T219" i="4"/>
  <c r="D219" i="4"/>
  <c r="H219" i="4" s="1"/>
  <c r="AO218" i="4"/>
  <c r="AN218" i="4"/>
  <c r="AJ218" i="4"/>
  <c r="AF218" i="4"/>
  <c r="AB218" i="4"/>
  <c r="X218" i="4"/>
  <c r="T218" i="4"/>
  <c r="D218" i="4"/>
  <c r="H218" i="4" s="1"/>
  <c r="AO217" i="4"/>
  <c r="AN217" i="4"/>
  <c r="AJ217" i="4"/>
  <c r="AF217" i="4"/>
  <c r="AB217" i="4"/>
  <c r="X217" i="4"/>
  <c r="D217" i="4"/>
  <c r="F217" i="4" s="1"/>
  <c r="AO216" i="4"/>
  <c r="AN216" i="4"/>
  <c r="AJ216" i="4"/>
  <c r="AF216" i="4"/>
  <c r="AB216" i="4"/>
  <c r="X216" i="4"/>
  <c r="D216" i="4"/>
  <c r="AO215" i="4"/>
  <c r="AN215" i="4"/>
  <c r="AJ215" i="4"/>
  <c r="AF215" i="4"/>
  <c r="AB215" i="4"/>
  <c r="D215" i="4"/>
  <c r="H215" i="4" s="1"/>
  <c r="AO214" i="4"/>
  <c r="AN214" i="4"/>
  <c r="AJ214" i="4"/>
  <c r="AF214" i="4"/>
  <c r="AB214" i="4"/>
  <c r="D214" i="4"/>
  <c r="AO213" i="4"/>
  <c r="AN213" i="4"/>
  <c r="AJ213" i="4"/>
  <c r="AF213" i="4"/>
  <c r="AB213" i="4"/>
  <c r="D213" i="4"/>
  <c r="H213" i="4" s="1"/>
  <c r="AO212" i="4"/>
  <c r="AN212" i="4"/>
  <c r="AJ212" i="4"/>
  <c r="AF212" i="4"/>
  <c r="AB212" i="4"/>
  <c r="D212" i="4"/>
  <c r="F212" i="4" s="1"/>
  <c r="AO211" i="4"/>
  <c r="AN211" i="4"/>
  <c r="AJ211" i="4"/>
  <c r="AF211" i="4"/>
  <c r="AB211" i="4"/>
  <c r="D211" i="4"/>
  <c r="F211" i="4" s="1"/>
  <c r="AO210" i="4"/>
  <c r="AN210" i="4"/>
  <c r="AJ210" i="4"/>
  <c r="AF210" i="4"/>
  <c r="AB210" i="4"/>
  <c r="D210" i="4"/>
  <c r="H210" i="4" s="1"/>
  <c r="AO209" i="4"/>
  <c r="AN209" i="4"/>
  <c r="AJ209" i="4"/>
  <c r="AF209" i="4"/>
  <c r="AB209" i="4"/>
  <c r="X209" i="4"/>
  <c r="D209" i="4"/>
  <c r="AO208" i="4"/>
  <c r="AN208" i="4"/>
  <c r="AJ208" i="4"/>
  <c r="AF208" i="4"/>
  <c r="AB208" i="4"/>
  <c r="D208" i="4"/>
  <c r="AO207" i="4"/>
  <c r="AN207" i="4"/>
  <c r="AJ207" i="4"/>
  <c r="AF207" i="4"/>
  <c r="AB207" i="4"/>
  <c r="T207" i="4"/>
  <c r="D207" i="4"/>
  <c r="F207" i="4" s="1"/>
  <c r="AO206" i="4"/>
  <c r="AN206" i="4"/>
  <c r="AJ206" i="4"/>
  <c r="AF206" i="4"/>
  <c r="AB206" i="4"/>
  <c r="X206" i="4"/>
  <c r="D206" i="4"/>
  <c r="H206" i="4" s="1"/>
  <c r="AO205" i="4"/>
  <c r="AN205" i="4"/>
  <c r="AJ205" i="4"/>
  <c r="AF205" i="4"/>
  <c r="AB205" i="4"/>
  <c r="D205" i="4"/>
  <c r="H205" i="4" s="1"/>
  <c r="AO204" i="4"/>
  <c r="AN204" i="4"/>
  <c r="AJ204" i="4"/>
  <c r="AF204" i="4"/>
  <c r="AB204" i="4"/>
  <c r="D204" i="4"/>
  <c r="AO203" i="4"/>
  <c r="AN203" i="4"/>
  <c r="AJ203" i="4"/>
  <c r="AF203" i="4"/>
  <c r="AB203" i="4"/>
  <c r="D203" i="4"/>
  <c r="F203" i="4" s="1"/>
  <c r="AO202" i="4"/>
  <c r="AN202" i="4"/>
  <c r="AJ202" i="4"/>
  <c r="AF202" i="4"/>
  <c r="AB202" i="4"/>
  <c r="X202" i="4"/>
  <c r="D202" i="4"/>
  <c r="AO201" i="4"/>
  <c r="AN201" i="4"/>
  <c r="AJ201" i="4"/>
  <c r="AF201" i="4"/>
  <c r="AB201" i="4"/>
  <c r="D201" i="4"/>
  <c r="H201" i="4" s="1"/>
  <c r="AO200" i="4"/>
  <c r="AN200" i="4"/>
  <c r="AJ200" i="4"/>
  <c r="AF200" i="4"/>
  <c r="AB200" i="4"/>
  <c r="D200" i="4"/>
  <c r="AO199" i="4"/>
  <c r="AN199" i="4"/>
  <c r="AJ199" i="4"/>
  <c r="AF199" i="4"/>
  <c r="AB199" i="4"/>
  <c r="T199" i="4"/>
  <c r="D199" i="4"/>
  <c r="F199" i="4" s="1"/>
  <c r="AO198" i="4"/>
  <c r="AN198" i="4"/>
  <c r="AJ198" i="4"/>
  <c r="AF198" i="4"/>
  <c r="AB198" i="4"/>
  <c r="X198" i="4"/>
  <c r="D198" i="4"/>
  <c r="H198" i="4" s="1"/>
  <c r="AO197" i="4"/>
  <c r="AN197" i="4"/>
  <c r="AJ197" i="4"/>
  <c r="AF197" i="4"/>
  <c r="AB197" i="4"/>
  <c r="X197" i="4"/>
  <c r="D197" i="4"/>
  <c r="AO196" i="4"/>
  <c r="AN196" i="4"/>
  <c r="AJ196" i="4"/>
  <c r="AF196" i="4"/>
  <c r="AB196" i="4"/>
  <c r="D196" i="4"/>
  <c r="F196" i="4" s="1"/>
  <c r="AO195" i="4"/>
  <c r="AN195" i="4"/>
  <c r="AJ195" i="4"/>
  <c r="AF195" i="4"/>
  <c r="AB195" i="4"/>
  <c r="T195" i="4"/>
  <c r="D195" i="4"/>
  <c r="F195" i="4" s="1"/>
  <c r="AO194" i="4"/>
  <c r="AN194" i="4"/>
  <c r="AJ194" i="4"/>
  <c r="AF194" i="4"/>
  <c r="AB194" i="4"/>
  <c r="D194" i="4"/>
  <c r="H194" i="4" s="1"/>
  <c r="AO193" i="4"/>
  <c r="AN193" i="4"/>
  <c r="AJ193" i="4"/>
  <c r="AF193" i="4"/>
  <c r="AB193" i="4"/>
  <c r="D193" i="4"/>
  <c r="AO192" i="4"/>
  <c r="AN192" i="4"/>
  <c r="AJ192" i="4"/>
  <c r="AF192" i="4"/>
  <c r="AB192" i="4"/>
  <c r="D192" i="4"/>
  <c r="AO191" i="4"/>
  <c r="AN191" i="4"/>
  <c r="AJ191" i="4"/>
  <c r="AF191" i="4"/>
  <c r="AB191" i="4"/>
  <c r="D191" i="4"/>
  <c r="AO190" i="4"/>
  <c r="AN190" i="4"/>
  <c r="AJ190" i="4"/>
  <c r="AF190" i="4"/>
  <c r="AB190" i="4"/>
  <c r="D190" i="4"/>
  <c r="H190" i="4" s="1"/>
  <c r="AO189" i="4"/>
  <c r="AN189" i="4"/>
  <c r="AJ189" i="4"/>
  <c r="AF189" i="4"/>
  <c r="AB189" i="4"/>
  <c r="D189" i="4"/>
  <c r="AO188" i="4"/>
  <c r="AN188" i="4"/>
  <c r="AJ188" i="4"/>
  <c r="AF188" i="4"/>
  <c r="AB188" i="4"/>
  <c r="D188" i="4"/>
  <c r="AO187" i="4"/>
  <c r="AN187" i="4"/>
  <c r="AJ187" i="4"/>
  <c r="AF187" i="4"/>
  <c r="AB187" i="4"/>
  <c r="T187" i="4"/>
  <c r="D187" i="4"/>
  <c r="F187" i="4" s="1"/>
  <c r="AO186" i="4"/>
  <c r="AN186" i="4"/>
  <c r="AJ186" i="4"/>
  <c r="AF186" i="4"/>
  <c r="AB186" i="4"/>
  <c r="D186" i="4"/>
  <c r="AO185" i="4"/>
  <c r="AN185" i="4"/>
  <c r="AJ185" i="4"/>
  <c r="AF185" i="4"/>
  <c r="AB185" i="4"/>
  <c r="X185" i="4"/>
  <c r="D185" i="4"/>
  <c r="F185" i="4" s="1"/>
  <c r="AO184" i="4"/>
  <c r="AN184" i="4"/>
  <c r="AJ184" i="4"/>
  <c r="AF184" i="4"/>
  <c r="AB184" i="4"/>
  <c r="D184" i="4"/>
  <c r="AO183" i="4"/>
  <c r="AN183" i="4"/>
  <c r="AJ183" i="4"/>
  <c r="AF183" i="4"/>
  <c r="AB183" i="4"/>
  <c r="D183" i="4"/>
  <c r="AO182" i="4"/>
  <c r="AN182" i="4"/>
  <c r="AJ182" i="4"/>
  <c r="AF182" i="4"/>
  <c r="AB182" i="4"/>
  <c r="D182" i="4"/>
  <c r="F182" i="4" s="1"/>
  <c r="AO181" i="4"/>
  <c r="AN181" i="4"/>
  <c r="AJ181" i="4"/>
  <c r="AF181" i="4"/>
  <c r="AB181" i="4"/>
  <c r="X181" i="4"/>
  <c r="D181" i="4"/>
  <c r="AO180" i="4"/>
  <c r="AN180" i="4"/>
  <c r="AJ180" i="4"/>
  <c r="AF180" i="4"/>
  <c r="AB180" i="4"/>
  <c r="D180" i="4"/>
  <c r="F180" i="4" s="1"/>
  <c r="AO179" i="4"/>
  <c r="AN179" i="4"/>
  <c r="AJ179" i="4"/>
  <c r="AF179" i="4"/>
  <c r="AB179" i="4"/>
  <c r="D179" i="4"/>
  <c r="AO178" i="4"/>
  <c r="AN178" i="4"/>
  <c r="AJ178" i="4"/>
  <c r="AF178" i="4"/>
  <c r="AB178" i="4"/>
  <c r="D178" i="4"/>
  <c r="H178" i="4" s="1"/>
  <c r="AO177" i="4"/>
  <c r="AN177" i="4"/>
  <c r="AJ177" i="4"/>
  <c r="AF177" i="4"/>
  <c r="AB177" i="4"/>
  <c r="X177" i="4"/>
  <c r="D177" i="4"/>
  <c r="F177" i="4" s="1"/>
  <c r="AO176" i="4"/>
  <c r="AN176" i="4"/>
  <c r="AJ176" i="4"/>
  <c r="AF176" i="4"/>
  <c r="AB176" i="4"/>
  <c r="D176" i="4"/>
  <c r="AO175" i="4"/>
  <c r="AN175" i="4"/>
  <c r="AJ175" i="4"/>
  <c r="AF175" i="4"/>
  <c r="AB175" i="4"/>
  <c r="D175" i="4"/>
  <c r="F175" i="4" s="1"/>
  <c r="AO174" i="4"/>
  <c r="AN174" i="4"/>
  <c r="AJ174" i="4"/>
  <c r="AF174" i="4"/>
  <c r="AB174" i="4"/>
  <c r="D174" i="4"/>
  <c r="F174" i="4" s="1"/>
  <c r="AO173" i="4"/>
  <c r="AN173" i="4"/>
  <c r="AJ173" i="4"/>
  <c r="AF173" i="4"/>
  <c r="AB173" i="4"/>
  <c r="D173" i="4"/>
  <c r="H173" i="4" s="1"/>
  <c r="AO172" i="4"/>
  <c r="AN172" i="4"/>
  <c r="AJ172" i="4"/>
  <c r="AF172" i="4"/>
  <c r="AB172" i="4"/>
  <c r="D172" i="4"/>
  <c r="F172" i="4" s="1"/>
  <c r="AO171" i="4"/>
  <c r="AN171" i="4"/>
  <c r="AJ171" i="4"/>
  <c r="AF171" i="4"/>
  <c r="AB171" i="4"/>
  <c r="D171" i="4"/>
  <c r="F171" i="4" s="1"/>
  <c r="AO170" i="4"/>
  <c r="AN170" i="4"/>
  <c r="AJ170" i="4"/>
  <c r="AF170" i="4"/>
  <c r="AB170" i="4"/>
  <c r="D170" i="4"/>
  <c r="H170" i="4" s="1"/>
  <c r="AO169" i="4"/>
  <c r="AN169" i="4"/>
  <c r="AJ169" i="4"/>
  <c r="AF169" i="4"/>
  <c r="AB169" i="4"/>
  <c r="D169" i="4"/>
  <c r="F169" i="4" s="1"/>
  <c r="AO168" i="4"/>
  <c r="AN168" i="4"/>
  <c r="AJ168" i="4"/>
  <c r="AF168" i="4"/>
  <c r="AB168" i="4"/>
  <c r="D168" i="4"/>
  <c r="AO167" i="4"/>
  <c r="AN167" i="4"/>
  <c r="AJ167" i="4"/>
  <c r="AF167" i="4"/>
  <c r="AB167" i="4"/>
  <c r="D167" i="4"/>
  <c r="F167" i="4" s="1"/>
  <c r="AO166" i="4"/>
  <c r="AN166" i="4"/>
  <c r="AJ166" i="4"/>
  <c r="AF166" i="4"/>
  <c r="AB166" i="4"/>
  <c r="D166" i="4"/>
  <c r="H166" i="4" s="1"/>
  <c r="AO165" i="4"/>
  <c r="AN165" i="4"/>
  <c r="AJ165" i="4"/>
  <c r="AF165" i="4"/>
  <c r="AB165" i="4"/>
  <c r="D165" i="4"/>
  <c r="AO164" i="4"/>
  <c r="AN164" i="4"/>
  <c r="AJ164" i="4"/>
  <c r="AF164" i="4"/>
  <c r="AB164" i="4"/>
  <c r="D164" i="4"/>
  <c r="F164" i="4" s="1"/>
  <c r="AO163" i="4"/>
  <c r="AN163" i="4"/>
  <c r="AJ163" i="4"/>
  <c r="AF163" i="4"/>
  <c r="AB163" i="4"/>
  <c r="D163" i="4"/>
  <c r="F163" i="4" s="1"/>
  <c r="AO162" i="4"/>
  <c r="AN162" i="4"/>
  <c r="AJ162" i="4"/>
  <c r="AF162" i="4"/>
  <c r="AB162" i="4"/>
  <c r="X162" i="4"/>
  <c r="D162" i="4"/>
  <c r="AO161" i="4"/>
  <c r="AN161" i="4"/>
  <c r="AJ161" i="4"/>
  <c r="AF161" i="4"/>
  <c r="AB161" i="4"/>
  <c r="T161" i="4"/>
  <c r="D161" i="4"/>
  <c r="F161" i="4" s="1"/>
  <c r="AO160" i="4"/>
  <c r="AN160" i="4"/>
  <c r="AJ160" i="4"/>
  <c r="AF160" i="4"/>
  <c r="AB160" i="4"/>
  <c r="X160" i="4"/>
  <c r="T160" i="4"/>
  <c r="D160" i="4"/>
  <c r="AO159" i="4"/>
  <c r="AN159" i="4"/>
  <c r="AJ159" i="4"/>
  <c r="AF159" i="4"/>
  <c r="AB159" i="4"/>
  <c r="X159" i="4"/>
  <c r="D159" i="4"/>
  <c r="F159" i="4" s="1"/>
  <c r="AO158" i="4"/>
  <c r="AN158" i="4"/>
  <c r="AJ158" i="4"/>
  <c r="AF158" i="4"/>
  <c r="AB158" i="4"/>
  <c r="X158" i="4"/>
  <c r="D158" i="4"/>
  <c r="H158" i="4" s="1"/>
  <c r="AO157" i="4"/>
  <c r="AN157" i="4"/>
  <c r="AJ157" i="4"/>
  <c r="AF157" i="4"/>
  <c r="AB157" i="4"/>
  <c r="D157" i="4"/>
  <c r="AO156" i="4"/>
  <c r="AN156" i="4"/>
  <c r="AJ156" i="4"/>
  <c r="AF156" i="4"/>
  <c r="AB156" i="4"/>
  <c r="T156" i="4"/>
  <c r="D156" i="4"/>
  <c r="F156" i="4" s="1"/>
  <c r="AO155" i="4"/>
  <c r="AN155" i="4"/>
  <c r="AJ155" i="4"/>
  <c r="AF155" i="4"/>
  <c r="AB155" i="4"/>
  <c r="X155" i="4"/>
  <c r="D155" i="4"/>
  <c r="F155" i="4" s="1"/>
  <c r="AO154" i="4"/>
  <c r="AN154" i="4"/>
  <c r="AJ154" i="4"/>
  <c r="AF154" i="4"/>
  <c r="AB154" i="4"/>
  <c r="X154" i="4"/>
  <c r="D154" i="4"/>
  <c r="AO153" i="4"/>
  <c r="AN153" i="4"/>
  <c r="AJ153" i="4"/>
  <c r="AF153" i="4"/>
  <c r="AB153" i="4"/>
  <c r="D153" i="4"/>
  <c r="F153" i="4" s="1"/>
  <c r="AO152" i="4"/>
  <c r="AN152" i="4"/>
  <c r="AJ152" i="4"/>
  <c r="AF152" i="4"/>
  <c r="AB152" i="4"/>
  <c r="X152" i="4"/>
  <c r="D152" i="4"/>
  <c r="AO151" i="4"/>
  <c r="AN151" i="4"/>
  <c r="AJ151" i="4"/>
  <c r="AF151" i="4"/>
  <c r="AB151" i="4"/>
  <c r="T151" i="4"/>
  <c r="D151" i="4"/>
  <c r="H151" i="4" s="1"/>
  <c r="AO150" i="4"/>
  <c r="AN150" i="4"/>
  <c r="AJ150" i="4"/>
  <c r="AF150" i="4"/>
  <c r="AB150" i="4"/>
  <c r="X150" i="4"/>
  <c r="D150" i="4"/>
  <c r="H150" i="4" s="1"/>
  <c r="AO149" i="4"/>
  <c r="AN149" i="4"/>
  <c r="AJ149" i="4"/>
  <c r="AF149" i="4"/>
  <c r="AB149" i="4"/>
  <c r="D149" i="4"/>
  <c r="H149" i="4" s="1"/>
  <c r="AO148" i="4"/>
  <c r="AN148" i="4"/>
  <c r="AJ148" i="4"/>
  <c r="AF148" i="4"/>
  <c r="AB148" i="4"/>
  <c r="D148" i="4"/>
  <c r="AO147" i="4"/>
  <c r="AN147" i="4"/>
  <c r="AJ147" i="4"/>
  <c r="AF147" i="4"/>
  <c r="AB147" i="4"/>
  <c r="X147" i="4"/>
  <c r="T147" i="4"/>
  <c r="D147" i="4"/>
  <c r="AO146" i="4"/>
  <c r="AN146" i="4"/>
  <c r="AJ146" i="4"/>
  <c r="AF146" i="4"/>
  <c r="AB146" i="4"/>
  <c r="D146" i="4"/>
  <c r="H146" i="4" s="1"/>
  <c r="AO145" i="4"/>
  <c r="AN145" i="4"/>
  <c r="AJ145" i="4"/>
  <c r="AF145" i="4"/>
  <c r="AB145" i="4"/>
  <c r="D145" i="4"/>
  <c r="F145" i="4" s="1"/>
  <c r="AO144" i="4"/>
  <c r="AN144" i="4"/>
  <c r="AJ144" i="4"/>
  <c r="AF144" i="4"/>
  <c r="AB144" i="4"/>
  <c r="D144" i="4"/>
  <c r="AO143" i="4"/>
  <c r="AN143" i="4"/>
  <c r="AJ143" i="4"/>
  <c r="AF143" i="4"/>
  <c r="AB143" i="4"/>
  <c r="D143" i="4"/>
  <c r="F143" i="4" s="1"/>
  <c r="AO142" i="4"/>
  <c r="AN142" i="4"/>
  <c r="AJ142" i="4"/>
  <c r="AF142" i="4"/>
  <c r="AB142" i="4"/>
  <c r="X142" i="4"/>
  <c r="D142" i="4"/>
  <c r="H142" i="4" s="1"/>
  <c r="AO141" i="4"/>
  <c r="AN141" i="4"/>
  <c r="AJ141" i="4"/>
  <c r="AF141" i="4"/>
  <c r="AB141" i="4"/>
  <c r="D141" i="4"/>
  <c r="H141" i="4" s="1"/>
  <c r="AO140" i="4"/>
  <c r="AN140" i="4"/>
  <c r="AJ140" i="4"/>
  <c r="AF140" i="4"/>
  <c r="AB140" i="4"/>
  <c r="D140" i="4"/>
  <c r="H140" i="4" s="1"/>
  <c r="AO139" i="4"/>
  <c r="AN139" i="4"/>
  <c r="AJ139" i="4"/>
  <c r="AF139" i="4"/>
  <c r="AB139" i="4"/>
  <c r="D139" i="4"/>
  <c r="H139" i="4" s="1"/>
  <c r="AO138" i="4"/>
  <c r="AN138" i="4"/>
  <c r="AJ138" i="4"/>
  <c r="AF138" i="4"/>
  <c r="AB138" i="4"/>
  <c r="D138" i="4"/>
  <c r="AO137" i="4"/>
  <c r="AN137" i="4"/>
  <c r="AJ137" i="4"/>
  <c r="AF137" i="4"/>
  <c r="AB137" i="4"/>
  <c r="D137" i="4"/>
  <c r="F137" i="4" s="1"/>
  <c r="AO136" i="4"/>
  <c r="AN136" i="4"/>
  <c r="AJ136" i="4"/>
  <c r="AF136" i="4"/>
  <c r="AB136" i="4"/>
  <c r="X136" i="4"/>
  <c r="T136" i="4"/>
  <c r="D136" i="4"/>
  <c r="H136" i="4" s="1"/>
  <c r="AO135" i="4"/>
  <c r="AN135" i="4"/>
  <c r="AJ135" i="4"/>
  <c r="AF135" i="4"/>
  <c r="AB135" i="4"/>
  <c r="X135" i="4"/>
  <c r="D135" i="4"/>
  <c r="AO134" i="4"/>
  <c r="AN134" i="4"/>
  <c r="AJ134" i="4"/>
  <c r="AF134" i="4"/>
  <c r="AB134" i="4"/>
  <c r="D134" i="4"/>
  <c r="F134" i="4" s="1"/>
  <c r="AO133" i="4"/>
  <c r="AN133" i="4"/>
  <c r="AJ133" i="4"/>
  <c r="AF133" i="4"/>
  <c r="AB133" i="4"/>
  <c r="D133" i="4"/>
  <c r="AO132" i="4"/>
  <c r="AN132" i="4"/>
  <c r="AJ132" i="4"/>
  <c r="AF132" i="4"/>
  <c r="AB132" i="4"/>
  <c r="T132" i="4"/>
  <c r="D132" i="4"/>
  <c r="F132" i="4" s="1"/>
  <c r="AO131" i="4"/>
  <c r="AN131" i="4"/>
  <c r="AJ131" i="4"/>
  <c r="AF131" i="4"/>
  <c r="AB131" i="4"/>
  <c r="X131" i="4"/>
  <c r="D131" i="4"/>
  <c r="H131" i="4" s="1"/>
  <c r="AO130" i="4"/>
  <c r="AN130" i="4"/>
  <c r="AJ130" i="4"/>
  <c r="AF130" i="4"/>
  <c r="AB130" i="4"/>
  <c r="X130" i="4"/>
  <c r="D130" i="4"/>
  <c r="H130" i="4" s="1"/>
  <c r="AO129" i="4"/>
  <c r="AN129" i="4"/>
  <c r="AJ129" i="4"/>
  <c r="AF129" i="4"/>
  <c r="AB129" i="4"/>
  <c r="T129" i="4"/>
  <c r="D129" i="4"/>
  <c r="F129" i="4" s="1"/>
  <c r="AO128" i="4"/>
  <c r="AN128" i="4"/>
  <c r="AJ128" i="4"/>
  <c r="AF128" i="4"/>
  <c r="AB128" i="4"/>
  <c r="X128" i="4"/>
  <c r="D128" i="4"/>
  <c r="H128" i="4" s="1"/>
  <c r="AO127" i="4"/>
  <c r="AN127" i="4"/>
  <c r="AJ127" i="4"/>
  <c r="AF127" i="4"/>
  <c r="AB127" i="4"/>
  <c r="D127" i="4"/>
  <c r="AO126" i="4"/>
  <c r="AN126" i="4"/>
  <c r="AJ126" i="4"/>
  <c r="AF126" i="4"/>
  <c r="AB126" i="4"/>
  <c r="D126" i="4"/>
  <c r="H126" i="4" s="1"/>
  <c r="AO125" i="4"/>
  <c r="AN125" i="4"/>
  <c r="AJ125" i="4"/>
  <c r="AF125" i="4"/>
  <c r="AB125" i="4"/>
  <c r="D125" i="4"/>
  <c r="AO124" i="4"/>
  <c r="AN124" i="4"/>
  <c r="AJ124" i="4"/>
  <c r="AF124" i="4"/>
  <c r="AB124" i="4"/>
  <c r="D124" i="4"/>
  <c r="F124" i="4" s="1"/>
  <c r="AO123" i="4"/>
  <c r="AN123" i="4"/>
  <c r="AJ123" i="4"/>
  <c r="AF123" i="4"/>
  <c r="AB123" i="4"/>
  <c r="X123" i="4"/>
  <c r="T123" i="4"/>
  <c r="D123" i="4"/>
  <c r="H123" i="4" s="1"/>
  <c r="AO122" i="4"/>
  <c r="AN122" i="4"/>
  <c r="AJ122" i="4"/>
  <c r="AF122" i="4"/>
  <c r="AB122" i="4"/>
  <c r="D122" i="4"/>
  <c r="H122" i="4" s="1"/>
  <c r="AO121" i="4"/>
  <c r="AN121" i="4"/>
  <c r="AJ121" i="4"/>
  <c r="AF121" i="4"/>
  <c r="AB121" i="4"/>
  <c r="D121" i="4"/>
  <c r="F121" i="4" s="1"/>
  <c r="AO120" i="4"/>
  <c r="AN120" i="4"/>
  <c r="AJ120" i="4"/>
  <c r="AF120" i="4"/>
  <c r="AB120" i="4"/>
  <c r="D120" i="4"/>
  <c r="H120" i="4" s="1"/>
  <c r="AO119" i="4"/>
  <c r="AN119" i="4"/>
  <c r="AJ119" i="4"/>
  <c r="AF119" i="4"/>
  <c r="AB119" i="4"/>
  <c r="T119" i="4"/>
  <c r="D119" i="4"/>
  <c r="AO118" i="4"/>
  <c r="AN118" i="4"/>
  <c r="AJ118" i="4"/>
  <c r="AF118" i="4"/>
  <c r="AB118" i="4"/>
  <c r="D118" i="4"/>
  <c r="H118" i="4" s="1"/>
  <c r="AO117" i="4"/>
  <c r="AN117" i="4"/>
  <c r="AJ117" i="4"/>
  <c r="AF117" i="4"/>
  <c r="AB117" i="4"/>
  <c r="D117" i="4"/>
  <c r="AO116" i="4"/>
  <c r="AN116" i="4"/>
  <c r="AJ116" i="4"/>
  <c r="AF116" i="4"/>
  <c r="AB116" i="4"/>
  <c r="X116" i="4"/>
  <c r="T116" i="4"/>
  <c r="D116" i="4"/>
  <c r="H116" i="4" s="1"/>
  <c r="AO115" i="4"/>
  <c r="AN115" i="4"/>
  <c r="AJ115" i="4"/>
  <c r="AF115" i="4"/>
  <c r="AB115" i="4"/>
  <c r="T115" i="4"/>
  <c r="D115" i="4"/>
  <c r="H115" i="4" s="1"/>
  <c r="AO114" i="4"/>
  <c r="AN114" i="4"/>
  <c r="AJ114" i="4"/>
  <c r="AF114" i="4"/>
  <c r="AB114" i="4"/>
  <c r="D114" i="4"/>
  <c r="AO113" i="4"/>
  <c r="AN113" i="4"/>
  <c r="AJ113" i="4"/>
  <c r="AF113" i="4"/>
  <c r="AB113" i="4"/>
  <c r="D113" i="4"/>
  <c r="F113" i="4" s="1"/>
  <c r="AO112" i="4"/>
  <c r="AN112" i="4"/>
  <c r="AJ112" i="4"/>
  <c r="AF112" i="4"/>
  <c r="AB112" i="4"/>
  <c r="D112" i="4"/>
  <c r="AO111" i="4"/>
  <c r="AN111" i="4"/>
  <c r="AJ111" i="4"/>
  <c r="AF111" i="4"/>
  <c r="AB111" i="4"/>
  <c r="D111" i="4"/>
  <c r="H111" i="4" s="1"/>
  <c r="AO110" i="4"/>
  <c r="AN110" i="4"/>
  <c r="AJ110" i="4"/>
  <c r="AF110" i="4"/>
  <c r="AB110" i="4"/>
  <c r="T110" i="4"/>
  <c r="D110" i="4"/>
  <c r="F110" i="4" s="1"/>
  <c r="AO109" i="4"/>
  <c r="AN109" i="4"/>
  <c r="AJ109" i="4"/>
  <c r="AF109" i="4"/>
  <c r="AB109" i="4"/>
  <c r="D109" i="4"/>
  <c r="AO108" i="4"/>
  <c r="AN108" i="4"/>
  <c r="AJ108" i="4"/>
  <c r="AF108" i="4"/>
  <c r="AB108" i="4"/>
  <c r="X108" i="4"/>
  <c r="D108" i="4"/>
  <c r="H108" i="4" s="1"/>
  <c r="AO107" i="4"/>
  <c r="AN107" i="4"/>
  <c r="AJ107" i="4"/>
  <c r="AF107" i="4"/>
  <c r="AB107" i="4"/>
  <c r="D107" i="4"/>
  <c r="F107" i="4" s="1"/>
  <c r="AO106" i="4"/>
  <c r="AN106" i="4"/>
  <c r="AJ106" i="4"/>
  <c r="AF106" i="4"/>
  <c r="AB106" i="4"/>
  <c r="X106" i="4"/>
  <c r="AO105" i="4"/>
  <c r="AN105" i="4"/>
  <c r="AJ105" i="4"/>
  <c r="AF105" i="4"/>
  <c r="AB105" i="4"/>
  <c r="T105" i="4"/>
  <c r="AO104" i="4"/>
  <c r="AN104" i="4"/>
  <c r="AJ104" i="4"/>
  <c r="AF104" i="4"/>
  <c r="AB104" i="4"/>
  <c r="D104" i="4"/>
  <c r="F104" i="4" s="1"/>
  <c r="AO103" i="4"/>
  <c r="AN103" i="4"/>
  <c r="AJ103" i="4"/>
  <c r="AF103" i="4"/>
  <c r="AB103" i="4"/>
  <c r="D103" i="4"/>
  <c r="H103" i="4" s="1"/>
  <c r="AO102" i="4"/>
  <c r="AN102" i="4"/>
  <c r="AJ102" i="4"/>
  <c r="AF102" i="4"/>
  <c r="AB102" i="4"/>
  <c r="D102" i="4"/>
  <c r="H102" i="4" s="1"/>
  <c r="AO101" i="4"/>
  <c r="AN101" i="4"/>
  <c r="AJ101" i="4"/>
  <c r="AF101" i="4"/>
  <c r="AB101" i="4"/>
  <c r="D101" i="4"/>
  <c r="H101" i="4" s="1"/>
  <c r="AO100" i="4"/>
  <c r="AN100" i="4"/>
  <c r="AJ100" i="4"/>
  <c r="AF100" i="4"/>
  <c r="AB100" i="4"/>
  <c r="X100" i="4"/>
  <c r="T100" i="4"/>
  <c r="D100" i="4"/>
  <c r="H100" i="4" s="1"/>
  <c r="AO99" i="4"/>
  <c r="AN99" i="4"/>
  <c r="AJ99" i="4"/>
  <c r="AF99" i="4"/>
  <c r="AB99" i="4"/>
  <c r="T99" i="4"/>
  <c r="D99" i="4"/>
  <c r="AO98" i="4"/>
  <c r="AN98" i="4"/>
  <c r="AJ98" i="4"/>
  <c r="AF98" i="4"/>
  <c r="AB98" i="4"/>
  <c r="T98" i="4"/>
  <c r="D98" i="4"/>
  <c r="F98" i="4" s="1"/>
  <c r="AO97" i="4"/>
  <c r="AN97" i="4"/>
  <c r="AJ97" i="4"/>
  <c r="AF97" i="4"/>
  <c r="AB97" i="4"/>
  <c r="X97" i="4"/>
  <c r="T97" i="4"/>
  <c r="D97" i="4"/>
  <c r="F97" i="4" s="1"/>
  <c r="AO96" i="4"/>
  <c r="AN96" i="4"/>
  <c r="AJ96" i="4"/>
  <c r="AF96" i="4"/>
  <c r="AB96" i="4"/>
  <c r="D96" i="4"/>
  <c r="AO95" i="4"/>
  <c r="AN95" i="4"/>
  <c r="AJ95" i="4"/>
  <c r="AF95" i="4"/>
  <c r="AB95" i="4"/>
  <c r="D95" i="4"/>
  <c r="F95" i="4" s="1"/>
  <c r="AO94" i="4"/>
  <c r="AN94" i="4"/>
  <c r="AJ94" i="4"/>
  <c r="AF94" i="4"/>
  <c r="AB94" i="4"/>
  <c r="D94" i="4"/>
  <c r="AO93" i="4"/>
  <c r="AN93" i="4"/>
  <c r="AJ93" i="4"/>
  <c r="AF93" i="4"/>
  <c r="AB93" i="4"/>
  <c r="D93" i="4"/>
  <c r="H93" i="4" s="1"/>
  <c r="AO92" i="4"/>
  <c r="AN92" i="4"/>
  <c r="AJ92" i="4"/>
  <c r="AF92" i="4"/>
  <c r="AB92" i="4"/>
  <c r="T92" i="4"/>
  <c r="D92" i="4"/>
  <c r="H92" i="4" s="1"/>
  <c r="AO91" i="4"/>
  <c r="AN91" i="4"/>
  <c r="AJ91" i="4"/>
  <c r="AF91" i="4"/>
  <c r="AB91" i="4"/>
  <c r="X91" i="4"/>
  <c r="D91" i="4"/>
  <c r="AO90" i="4"/>
  <c r="AN90" i="4"/>
  <c r="AJ90" i="4"/>
  <c r="AF90" i="4"/>
  <c r="AB90" i="4"/>
  <c r="X90" i="4"/>
  <c r="D90" i="4"/>
  <c r="AO89" i="4"/>
  <c r="AN89" i="4"/>
  <c r="AJ89" i="4"/>
  <c r="AF89" i="4"/>
  <c r="AB89" i="4"/>
  <c r="D89" i="4"/>
  <c r="F89" i="4" s="1"/>
  <c r="AO88" i="4"/>
  <c r="AN88" i="4"/>
  <c r="AJ88" i="4"/>
  <c r="AF88" i="4"/>
  <c r="AB88" i="4"/>
  <c r="X88" i="4"/>
  <c r="D88" i="4"/>
  <c r="AO87" i="4"/>
  <c r="AN87" i="4"/>
  <c r="AJ87" i="4"/>
  <c r="AF87" i="4"/>
  <c r="AB87" i="4"/>
  <c r="D87" i="4"/>
  <c r="H87" i="4" s="1"/>
  <c r="AO85" i="4"/>
  <c r="AN85" i="4"/>
  <c r="AJ85" i="4"/>
  <c r="AF85" i="4"/>
  <c r="AB85" i="4"/>
  <c r="T85" i="4"/>
  <c r="D85" i="4"/>
  <c r="H85" i="4" s="1"/>
  <c r="AO84" i="4"/>
  <c r="AN84" i="4"/>
  <c r="AJ84" i="4"/>
  <c r="AF84" i="4"/>
  <c r="AB84" i="4"/>
  <c r="D84" i="4"/>
  <c r="H84" i="4" s="1"/>
  <c r="AO83" i="4"/>
  <c r="AN83" i="4"/>
  <c r="AJ83" i="4"/>
  <c r="AF83" i="4"/>
  <c r="AB83" i="4"/>
  <c r="T83" i="4"/>
  <c r="D83" i="4"/>
  <c r="F83" i="4" s="1"/>
  <c r="AO82" i="4"/>
  <c r="AN82" i="4"/>
  <c r="AJ82" i="4"/>
  <c r="AF82" i="4"/>
  <c r="AB82" i="4"/>
  <c r="D82" i="4"/>
  <c r="H82" i="4" s="1"/>
  <c r="AO81" i="4"/>
  <c r="AN81" i="4"/>
  <c r="AJ81" i="4"/>
  <c r="AF81" i="4"/>
  <c r="AB81" i="4"/>
  <c r="D81" i="4"/>
  <c r="F81" i="4" s="1"/>
  <c r="AO80" i="4"/>
  <c r="AN80" i="4"/>
  <c r="AJ80" i="4"/>
  <c r="AF80" i="4"/>
  <c r="AB80" i="4"/>
  <c r="X80" i="4"/>
  <c r="T80" i="4"/>
  <c r="D80" i="4"/>
  <c r="F80" i="4" s="1"/>
  <c r="AO79" i="4"/>
  <c r="AN79" i="4"/>
  <c r="AJ79" i="4"/>
  <c r="AF79" i="4"/>
  <c r="AB79" i="4"/>
  <c r="X79" i="4"/>
  <c r="D79" i="4"/>
  <c r="AO78" i="4"/>
  <c r="AN78" i="4"/>
  <c r="AJ78" i="4"/>
  <c r="AF78" i="4"/>
  <c r="AB78" i="4"/>
  <c r="D78" i="4"/>
  <c r="AO77" i="4"/>
  <c r="AN77" i="4"/>
  <c r="AJ77" i="4"/>
  <c r="AF77" i="4"/>
  <c r="AB77" i="4"/>
  <c r="D77" i="4"/>
  <c r="H77" i="4" s="1"/>
  <c r="AO76" i="4"/>
  <c r="AN76" i="4"/>
  <c r="AJ76" i="4"/>
  <c r="AF76" i="4"/>
  <c r="AB76" i="4"/>
  <c r="D76" i="4"/>
  <c r="H76" i="4" s="1"/>
  <c r="AO75" i="4"/>
  <c r="AN75" i="4"/>
  <c r="AJ75" i="4"/>
  <c r="AF75" i="4"/>
  <c r="AB75" i="4"/>
  <c r="D75" i="4"/>
  <c r="F75" i="4" s="1"/>
  <c r="AO74" i="4"/>
  <c r="AN74" i="4"/>
  <c r="AJ74" i="4"/>
  <c r="AF74" i="4"/>
  <c r="AB74" i="4"/>
  <c r="X74" i="4"/>
  <c r="D74" i="4"/>
  <c r="H74" i="4" s="1"/>
  <c r="AO73" i="4"/>
  <c r="AN73" i="4"/>
  <c r="AJ73" i="4"/>
  <c r="AF73" i="4"/>
  <c r="AB73" i="4"/>
  <c r="T73" i="4"/>
  <c r="D73" i="4"/>
  <c r="F73" i="4" s="1"/>
  <c r="AO72" i="4"/>
  <c r="AN72" i="4"/>
  <c r="AJ72" i="4"/>
  <c r="AF72" i="4"/>
  <c r="AB72" i="4"/>
  <c r="X72" i="4"/>
  <c r="D72" i="4"/>
  <c r="H72" i="4" s="1"/>
  <c r="AO71" i="4"/>
  <c r="AN71" i="4"/>
  <c r="AJ71" i="4"/>
  <c r="AF71" i="4"/>
  <c r="AB71" i="4"/>
  <c r="D71" i="4"/>
  <c r="AO70" i="4"/>
  <c r="AN70" i="4"/>
  <c r="AJ70" i="4"/>
  <c r="AF70" i="4"/>
  <c r="AB70" i="4"/>
  <c r="D70" i="4"/>
  <c r="H70" i="4" s="1"/>
  <c r="AO69" i="4"/>
  <c r="AN69" i="4"/>
  <c r="AJ69" i="4"/>
  <c r="AF69" i="4"/>
  <c r="AB69" i="4"/>
  <c r="D69" i="4"/>
  <c r="H69" i="4" s="1"/>
  <c r="AO68" i="4"/>
  <c r="AN68" i="4"/>
  <c r="AJ68" i="4"/>
  <c r="AF68" i="4"/>
  <c r="AB68" i="4"/>
  <c r="X68" i="4"/>
  <c r="D68" i="4"/>
  <c r="H68" i="4" s="1"/>
  <c r="AO67" i="4"/>
  <c r="AN67" i="4"/>
  <c r="AJ67" i="4"/>
  <c r="AF67" i="4"/>
  <c r="AB67" i="4"/>
  <c r="D67" i="4"/>
  <c r="F67" i="4" s="1"/>
  <c r="AO66" i="4"/>
  <c r="AN66" i="4"/>
  <c r="AJ66" i="4"/>
  <c r="AF66" i="4"/>
  <c r="AB66" i="4"/>
  <c r="X66" i="4"/>
  <c r="D66" i="4"/>
  <c r="AO65" i="4"/>
  <c r="AN65" i="4"/>
  <c r="AJ65" i="4"/>
  <c r="AF65" i="4"/>
  <c r="AB65" i="4"/>
  <c r="D65" i="4"/>
  <c r="F65" i="4" s="1"/>
  <c r="AO64" i="4"/>
  <c r="AN64" i="4"/>
  <c r="AJ64" i="4"/>
  <c r="AF64" i="4"/>
  <c r="AB64" i="4"/>
  <c r="T64" i="4"/>
  <c r="D64" i="4"/>
  <c r="H64" i="4" s="1"/>
  <c r="AO63" i="4"/>
  <c r="AN63" i="4"/>
  <c r="AJ63" i="4"/>
  <c r="AF63" i="4"/>
  <c r="AB63" i="4"/>
  <c r="D63" i="4"/>
  <c r="H63" i="4" s="1"/>
  <c r="AO62" i="4"/>
  <c r="AN62" i="4"/>
  <c r="AJ62" i="4"/>
  <c r="AF62" i="4"/>
  <c r="AB62" i="4"/>
  <c r="D62" i="4"/>
  <c r="H62" i="4" s="1"/>
  <c r="AO61" i="4"/>
  <c r="AN61" i="4"/>
  <c r="AJ61" i="4"/>
  <c r="AF61" i="4"/>
  <c r="AB61" i="4"/>
  <c r="D61" i="4"/>
  <c r="F61" i="4" s="1"/>
  <c r="AO60" i="4"/>
  <c r="AN60" i="4"/>
  <c r="AJ60" i="4"/>
  <c r="AF60" i="4"/>
  <c r="AB60" i="4"/>
  <c r="X60" i="4"/>
  <c r="D60" i="4"/>
  <c r="H60" i="4" s="1"/>
  <c r="AO59" i="4"/>
  <c r="AN59" i="4"/>
  <c r="AJ59" i="4"/>
  <c r="AF59" i="4"/>
  <c r="AB59" i="4"/>
  <c r="D59" i="4"/>
  <c r="F59" i="4" s="1"/>
  <c r="AO58" i="4"/>
  <c r="AN58" i="4"/>
  <c r="AJ58" i="4"/>
  <c r="AF58" i="4"/>
  <c r="AB58" i="4"/>
  <c r="D58" i="4"/>
  <c r="AO57" i="4"/>
  <c r="AN57" i="4"/>
  <c r="AJ57" i="4"/>
  <c r="AF57" i="4"/>
  <c r="AB57" i="4"/>
  <c r="D57" i="4"/>
  <c r="F57" i="4" s="1"/>
  <c r="AO56" i="4"/>
  <c r="AN56" i="4"/>
  <c r="AJ56" i="4"/>
  <c r="AF56" i="4"/>
  <c r="AB56" i="4"/>
  <c r="D56" i="4"/>
  <c r="F56" i="4" s="1"/>
  <c r="AO55" i="4"/>
  <c r="AN55" i="4"/>
  <c r="AJ55" i="4"/>
  <c r="AF55" i="4"/>
  <c r="AB55" i="4"/>
  <c r="D55" i="4"/>
  <c r="H55" i="4" s="1"/>
  <c r="AO54" i="4"/>
  <c r="AN54" i="4"/>
  <c r="AJ54" i="4"/>
  <c r="AF54" i="4"/>
  <c r="AB54" i="4"/>
  <c r="D54" i="4"/>
  <c r="H54" i="4" s="1"/>
  <c r="AO53" i="4"/>
  <c r="AN53" i="4"/>
  <c r="AJ53" i="4"/>
  <c r="AF53" i="4"/>
  <c r="AB53" i="4"/>
  <c r="D53" i="4"/>
  <c r="H53" i="4" s="1"/>
  <c r="H334" i="4" l="1"/>
  <c r="H104" i="4"/>
  <c r="H425" i="4"/>
  <c r="H362" i="4"/>
  <c r="F450" i="4"/>
  <c r="X450" i="4" s="1"/>
  <c r="H458" i="4"/>
  <c r="F397" i="4"/>
  <c r="G464" i="4"/>
  <c r="G449" i="4"/>
  <c r="G394" i="4"/>
  <c r="G463" i="4"/>
  <c r="G371" i="4"/>
  <c r="T59" i="4"/>
  <c r="X238" i="4"/>
  <c r="X242" i="4"/>
  <c r="X258" i="4"/>
  <c r="X345" i="4"/>
  <c r="X348" i="4"/>
  <c r="G348" i="4" s="1"/>
  <c r="T356" i="4"/>
  <c r="X365" i="4"/>
  <c r="T366" i="4"/>
  <c r="G366" i="4" s="1"/>
  <c r="T384" i="4"/>
  <c r="T387" i="4"/>
  <c r="G387" i="4" s="1"/>
  <c r="X393" i="4"/>
  <c r="X403" i="4"/>
  <c r="T404" i="4"/>
  <c r="G404" i="4" s="1"/>
  <c r="X407" i="4"/>
  <c r="G407" i="4" s="1"/>
  <c r="T408" i="4"/>
  <c r="G408" i="4" s="1"/>
  <c r="X414" i="4"/>
  <c r="T433" i="4"/>
  <c r="T450" i="4"/>
  <c r="T137" i="4"/>
  <c r="T153" i="4"/>
  <c r="T263" i="4"/>
  <c r="T299" i="4"/>
  <c r="T370" i="4"/>
  <c r="G370" i="4" s="1"/>
  <c r="T374" i="4"/>
  <c r="G374" i="4" s="1"/>
  <c r="T388" i="4"/>
  <c r="G388" i="4" s="1"/>
  <c r="H395" i="4"/>
  <c r="T397" i="4"/>
  <c r="X400" i="4"/>
  <c r="G400" i="4" s="1"/>
  <c r="X411" i="4"/>
  <c r="G411" i="4" s="1"/>
  <c r="T412" i="4"/>
  <c r="T430" i="4"/>
  <c r="T444" i="4"/>
  <c r="X454" i="4"/>
  <c r="G454" i="4" s="1"/>
  <c r="T455" i="4"/>
  <c r="X457" i="4"/>
  <c r="G457" i="4" s="1"/>
  <c r="T458" i="4"/>
  <c r="X460" i="4"/>
  <c r="G460" i="4" s="1"/>
  <c r="T461" i="4"/>
  <c r="G461" i="4" s="1"/>
  <c r="G100" i="4"/>
  <c r="T367" i="4"/>
  <c r="T416" i="4"/>
  <c r="T101" i="4"/>
  <c r="T268" i="4"/>
  <c r="X279" i="4"/>
  <c r="T316" i="4"/>
  <c r="X350" i="4"/>
  <c r="G350" i="4" s="1"/>
  <c r="T378" i="4"/>
  <c r="G378" i="4" s="1"/>
  <c r="T382" i="4"/>
  <c r="G382" i="4" s="1"/>
  <c r="X385" i="4"/>
  <c r="G385" i="4" s="1"/>
  <c r="X397" i="4"/>
  <c r="X401" i="4"/>
  <c r="G401" i="4" s="1"/>
  <c r="T402" i="4"/>
  <c r="X405" i="4"/>
  <c r="G405" i="4" s="1"/>
  <c r="T424" i="4"/>
  <c r="T456" i="4"/>
  <c r="X458" i="4"/>
  <c r="X114" i="4"/>
  <c r="H159" i="4"/>
  <c r="T170" i="4"/>
  <c r="T217" i="4"/>
  <c r="G217" i="4" s="1"/>
  <c r="G386" i="4"/>
  <c r="T53" i="4"/>
  <c r="X126" i="4"/>
  <c r="X134" i="4"/>
  <c r="X241" i="4"/>
  <c r="T242" i="4"/>
  <c r="X257" i="4"/>
  <c r="T258" i="4"/>
  <c r="X260" i="4"/>
  <c r="T261" i="4"/>
  <c r="X264" i="4"/>
  <c r="G264" i="4" s="1"/>
  <c r="X268" i="4"/>
  <c r="T269" i="4"/>
  <c r="X296" i="4"/>
  <c r="X300" i="4"/>
  <c r="T301" i="4"/>
  <c r="G301" i="4" s="1"/>
  <c r="T305" i="4"/>
  <c r="X361" i="4"/>
  <c r="G361" i="4" s="1"/>
  <c r="F387" i="4"/>
  <c r="X398" i="4"/>
  <c r="G398" i="4" s="1"/>
  <c r="T399" i="4"/>
  <c r="G399" i="4" s="1"/>
  <c r="T414" i="4"/>
  <c r="T418" i="4"/>
  <c r="T425" i="4"/>
  <c r="G425" i="4" s="1"/>
  <c r="T436" i="4"/>
  <c r="T439" i="4"/>
  <c r="G439" i="4" s="1"/>
  <c r="X441" i="4"/>
  <c r="G441" i="4" s="1"/>
  <c r="T442" i="4"/>
  <c r="T446" i="4"/>
  <c r="T459" i="4"/>
  <c r="G459" i="4" s="1"/>
  <c r="T203" i="4"/>
  <c r="X210" i="4"/>
  <c r="X214" i="4"/>
  <c r="X269" i="4"/>
  <c r="T270" i="4"/>
  <c r="G270" i="4" s="1"/>
  <c r="T310" i="4"/>
  <c r="X379" i="4"/>
  <c r="T380" i="4"/>
  <c r="X421" i="4"/>
  <c r="G421" i="4" s="1"/>
  <c r="T422" i="4"/>
  <c r="T429" i="4"/>
  <c r="G429" i="4" s="1"/>
  <c r="T440" i="4"/>
  <c r="X446" i="4"/>
  <c r="T447" i="4"/>
  <c r="F464" i="4"/>
  <c r="F459" i="4"/>
  <c r="H461" i="4"/>
  <c r="F435" i="4"/>
  <c r="X435" i="4" s="1"/>
  <c r="G435" i="4" s="1"/>
  <c r="F427" i="4"/>
  <c r="X427" i="4" s="1"/>
  <c r="F403" i="4"/>
  <c r="F444" i="4"/>
  <c r="X444" i="4" s="1"/>
  <c r="F452" i="4"/>
  <c r="X452" i="4" s="1"/>
  <c r="G452" i="4" s="1"/>
  <c r="F417" i="4"/>
  <c r="X417" i="4" s="1"/>
  <c r="F420" i="4"/>
  <c r="X420" i="4" s="1"/>
  <c r="F423" i="4"/>
  <c r="X423" i="4" s="1"/>
  <c r="F442" i="4"/>
  <c r="X442" i="4" s="1"/>
  <c r="H411" i="4"/>
  <c r="F451" i="4"/>
  <c r="X451" i="4" s="1"/>
  <c r="G451" i="4" s="1"/>
  <c r="H421" i="4"/>
  <c r="F443" i="4"/>
  <c r="X443" i="4" s="1"/>
  <c r="G443" i="4" s="1"/>
  <c r="H446" i="4"/>
  <c r="H454" i="4"/>
  <c r="H447" i="4"/>
  <c r="F447" i="4"/>
  <c r="X447" i="4" s="1"/>
  <c r="H462" i="4"/>
  <c r="F462" i="4"/>
  <c r="G462" i="4"/>
  <c r="H445" i="4"/>
  <c r="F445" i="4"/>
  <c r="X445" i="4" s="1"/>
  <c r="G445" i="4" s="1"/>
  <c r="H455" i="4"/>
  <c r="F455" i="4"/>
  <c r="X455" i="4" s="1"/>
  <c r="H441" i="4"/>
  <c r="H449" i="4"/>
  <c r="H457" i="4"/>
  <c r="F453" i="4"/>
  <c r="X453" i="4" s="1"/>
  <c r="G453" i="4" s="1"/>
  <c r="F460" i="4"/>
  <c r="F440" i="4"/>
  <c r="X440" i="4" s="1"/>
  <c r="F448" i="4"/>
  <c r="X448" i="4" s="1"/>
  <c r="G448" i="4" s="1"/>
  <c r="F456" i="4"/>
  <c r="X456" i="4" s="1"/>
  <c r="F463" i="4"/>
  <c r="F407" i="4"/>
  <c r="T81" i="4"/>
  <c r="X92" i="4"/>
  <c r="G92" i="4" s="1"/>
  <c r="T93" i="4"/>
  <c r="X111" i="4"/>
  <c r="T215" i="4"/>
  <c r="X229" i="4"/>
  <c r="X237" i="4"/>
  <c r="G237" i="4" s="1"/>
  <c r="X245" i="4"/>
  <c r="T246" i="4"/>
  <c r="X253" i="4"/>
  <c r="T254" i="4"/>
  <c r="H308" i="4"/>
  <c r="T311" i="4"/>
  <c r="G311" i="4" s="1"/>
  <c r="X322" i="4"/>
  <c r="T323" i="4"/>
  <c r="G323" i="4" s="1"/>
  <c r="T334" i="4"/>
  <c r="G334" i="4" s="1"/>
  <c r="T338" i="4"/>
  <c r="H354" i="4"/>
  <c r="T362" i="4"/>
  <c r="G362" i="4" s="1"/>
  <c r="X364" i="4"/>
  <c r="G364" i="4" s="1"/>
  <c r="T365" i="4"/>
  <c r="X380" i="4"/>
  <c r="T381" i="4"/>
  <c r="X402" i="4"/>
  <c r="T419" i="4"/>
  <c r="T427" i="4"/>
  <c r="X61" i="4"/>
  <c r="T126" i="4"/>
  <c r="T130" i="4"/>
  <c r="G130" i="4" s="1"/>
  <c r="T138" i="4"/>
  <c r="T146" i="4"/>
  <c r="X157" i="4"/>
  <c r="X168" i="4"/>
  <c r="T169" i="4"/>
  <c r="X176" i="4"/>
  <c r="T177" i="4"/>
  <c r="G177" i="4" s="1"/>
  <c r="X192" i="4"/>
  <c r="X211" i="4"/>
  <c r="T223" i="4"/>
  <c r="X261" i="4"/>
  <c r="X276" i="4"/>
  <c r="T281" i="4"/>
  <c r="G281" i="4" s="1"/>
  <c r="X284" i="4"/>
  <c r="T285" i="4"/>
  <c r="X288" i="4"/>
  <c r="T290" i="4"/>
  <c r="X299" i="4"/>
  <c r="X307" i="4"/>
  <c r="G307" i="4" s="1"/>
  <c r="H324" i="4"/>
  <c r="X341" i="4"/>
  <c r="G341" i="4" s="1"/>
  <c r="T342" i="4"/>
  <c r="G342" i="4" s="1"/>
  <c r="X353" i="4"/>
  <c r="G363" i="4"/>
  <c r="X375" i="4"/>
  <c r="G375" i="4" s="1"/>
  <c r="X392" i="4"/>
  <c r="T395" i="4"/>
  <c r="F398" i="4"/>
  <c r="H413" i="4"/>
  <c r="T423" i="4"/>
  <c r="F433" i="4"/>
  <c r="X433" i="4" s="1"/>
  <c r="T94" i="4"/>
  <c r="X112" i="4"/>
  <c r="T227" i="4"/>
  <c r="G227" i="4" s="1"/>
  <c r="T239" i="4"/>
  <c r="T243" i="4"/>
  <c r="T251" i="4"/>
  <c r="X285" i="4"/>
  <c r="H294" i="4"/>
  <c r="T354" i="4"/>
  <c r="G354" i="4" s="1"/>
  <c r="X356" i="4"/>
  <c r="G383" i="4"/>
  <c r="T403" i="4"/>
  <c r="T417" i="4"/>
  <c r="T438" i="4"/>
  <c r="X98" i="4"/>
  <c r="G98" i="4" s="1"/>
  <c r="X138" i="4"/>
  <c r="T143" i="4"/>
  <c r="T155" i="4"/>
  <c r="G155" i="4" s="1"/>
  <c r="T182" i="4"/>
  <c r="X205" i="4"/>
  <c r="F275" i="4"/>
  <c r="T297" i="4"/>
  <c r="X395" i="4"/>
  <c r="T396" i="4"/>
  <c r="G396" i="4" s="1"/>
  <c r="F409" i="4"/>
  <c r="T148" i="4"/>
  <c r="T159" i="4"/>
  <c r="G159" i="4" s="1"/>
  <c r="X182" i="4"/>
  <c r="X220" i="4"/>
  <c r="G220" i="4" s="1"/>
  <c r="T221" i="4"/>
  <c r="G221" i="4" s="1"/>
  <c r="T232" i="4"/>
  <c r="T244" i="4"/>
  <c r="X308" i="4"/>
  <c r="X312" i="4"/>
  <c r="G312" i="4" s="1"/>
  <c r="T336" i="4"/>
  <c r="T340" i="4"/>
  <c r="T346" i="4"/>
  <c r="G346" i="4" s="1"/>
  <c r="T358" i="4"/>
  <c r="G358" i="4" s="1"/>
  <c r="F367" i="4"/>
  <c r="G372" i="4"/>
  <c r="T379" i="4"/>
  <c r="T420" i="4"/>
  <c r="H422" i="4"/>
  <c r="H429" i="4"/>
  <c r="H439" i="4"/>
  <c r="X170" i="4"/>
  <c r="X213" i="4"/>
  <c r="T214" i="4"/>
  <c r="T272" i="4"/>
  <c r="T349" i="4"/>
  <c r="G349" i="4" s="1"/>
  <c r="T369" i="4"/>
  <c r="G369" i="4" s="1"/>
  <c r="F385" i="4"/>
  <c r="T389" i="4"/>
  <c r="H392" i="4"/>
  <c r="F419" i="4"/>
  <c r="X419" i="4" s="1"/>
  <c r="X56" i="4"/>
  <c r="T69" i="4"/>
  <c r="X76" i="4"/>
  <c r="T77" i="4"/>
  <c r="T89" i="4"/>
  <c r="T107" i="4"/>
  <c r="X167" i="4"/>
  <c r="T168" i="4"/>
  <c r="X183" i="4"/>
  <c r="T184" i="4"/>
  <c r="T188" i="4"/>
  <c r="T196" i="4"/>
  <c r="X199" i="4"/>
  <c r="G199" i="4" s="1"/>
  <c r="T200" i="4"/>
  <c r="X225" i="4"/>
  <c r="F273" i="4"/>
  <c r="F293" i="4"/>
  <c r="T347" i="4"/>
  <c r="G347" i="4" s="1"/>
  <c r="X352" i="4"/>
  <c r="T353" i="4"/>
  <c r="F383" i="4"/>
  <c r="T390" i="4"/>
  <c r="G390" i="4" s="1"/>
  <c r="G391" i="4"/>
  <c r="T392" i="4"/>
  <c r="H414" i="4"/>
  <c r="H437" i="4"/>
  <c r="F405" i="4"/>
  <c r="F404" i="4"/>
  <c r="H364" i="4"/>
  <c r="F371" i="4"/>
  <c r="F375" i="4"/>
  <c r="F377" i="4"/>
  <c r="F379" i="4"/>
  <c r="H391" i="4"/>
  <c r="F393" i="4"/>
  <c r="H346" i="4"/>
  <c r="F366" i="4"/>
  <c r="F373" i="4"/>
  <c r="F381" i="4"/>
  <c r="F389" i="4"/>
  <c r="F401" i="4"/>
  <c r="F359" i="4"/>
  <c r="F350" i="4"/>
  <c r="H348" i="4"/>
  <c r="F358" i="4"/>
  <c r="F351" i="4"/>
  <c r="H356" i="4"/>
  <c r="H292" i="4"/>
  <c r="F322" i="4"/>
  <c r="F343" i="4"/>
  <c r="F342" i="4"/>
  <c r="F302" i="4"/>
  <c r="H338" i="4"/>
  <c r="H303" i="4"/>
  <c r="H318" i="4"/>
  <c r="F368" i="4"/>
  <c r="H368" i="4"/>
  <c r="H345" i="4"/>
  <c r="F345" i="4"/>
  <c r="G355" i="4"/>
  <c r="T357" i="4"/>
  <c r="G357" i="4" s="1"/>
  <c r="H382" i="4"/>
  <c r="F382" i="4"/>
  <c r="H390" i="4"/>
  <c r="F390" i="4"/>
  <c r="X389" i="4"/>
  <c r="X376" i="4"/>
  <c r="G376" i="4" s="1"/>
  <c r="X406" i="4"/>
  <c r="G406" i="4" s="1"/>
  <c r="F412" i="4"/>
  <c r="X412" i="4" s="1"/>
  <c r="F384" i="4"/>
  <c r="H384" i="4"/>
  <c r="X351" i="4"/>
  <c r="G351" i="4" s="1"/>
  <c r="H363" i="4"/>
  <c r="F363" i="4"/>
  <c r="T410" i="4"/>
  <c r="G410" i="4" s="1"/>
  <c r="H344" i="4"/>
  <c r="T345" i="4"/>
  <c r="F357" i="4"/>
  <c r="H347" i="4"/>
  <c r="F347" i="4"/>
  <c r="H361" i="4"/>
  <c r="F361" i="4"/>
  <c r="X384" i="4"/>
  <c r="F431" i="4"/>
  <c r="X431" i="4" s="1"/>
  <c r="X344" i="4"/>
  <c r="G344" i="4" s="1"/>
  <c r="F360" i="4"/>
  <c r="X367" i="4"/>
  <c r="X381" i="4"/>
  <c r="F436" i="4"/>
  <c r="X436" i="4" s="1"/>
  <c r="F352" i="4"/>
  <c r="X359" i="4"/>
  <c r="G359" i="4" s="1"/>
  <c r="H399" i="4"/>
  <c r="F399" i="4"/>
  <c r="F365" i="4"/>
  <c r="H376" i="4"/>
  <c r="F406" i="4"/>
  <c r="H406" i="4"/>
  <c r="F426" i="4"/>
  <c r="X426" i="4" s="1"/>
  <c r="G426" i="4" s="1"/>
  <c r="H426" i="4"/>
  <c r="X343" i="4"/>
  <c r="G343" i="4" s="1"/>
  <c r="H355" i="4"/>
  <c r="F355" i="4"/>
  <c r="T393" i="4"/>
  <c r="T415" i="4"/>
  <c r="F430" i="4"/>
  <c r="X430" i="4" s="1"/>
  <c r="H430" i="4"/>
  <c r="F349" i="4"/>
  <c r="T360" i="4"/>
  <c r="G360" i="4" s="1"/>
  <c r="F369" i="4"/>
  <c r="G373" i="4"/>
  <c r="F396" i="4"/>
  <c r="H396" i="4"/>
  <c r="F418" i="4"/>
  <c r="X418" i="4" s="1"/>
  <c r="H418" i="4"/>
  <c r="F341" i="4"/>
  <c r="T352" i="4"/>
  <c r="H353" i="4"/>
  <c r="F353" i="4"/>
  <c r="H374" i="4"/>
  <c r="F374" i="4"/>
  <c r="G413" i="4"/>
  <c r="X368" i="4"/>
  <c r="G368" i="4" s="1"/>
  <c r="G437" i="4"/>
  <c r="T377" i="4"/>
  <c r="G377" i="4" s="1"/>
  <c r="F380" i="4"/>
  <c r="H380" i="4"/>
  <c r="X422" i="4"/>
  <c r="F428" i="4"/>
  <c r="X428" i="4" s="1"/>
  <c r="G428" i="4" s="1"/>
  <c r="T431" i="4"/>
  <c r="F434" i="4"/>
  <c r="X434" i="4" s="1"/>
  <c r="G434" i="4" s="1"/>
  <c r="H434" i="4"/>
  <c r="F388" i="4"/>
  <c r="H388" i="4"/>
  <c r="F372" i="4"/>
  <c r="H372" i="4"/>
  <c r="X409" i="4"/>
  <c r="G409" i="4" s="1"/>
  <c r="F415" i="4"/>
  <c r="X415" i="4" s="1"/>
  <c r="H438" i="4"/>
  <c r="F438" i="4"/>
  <c r="X438" i="4" s="1"/>
  <c r="F410" i="4"/>
  <c r="H410" i="4"/>
  <c r="F402" i="4"/>
  <c r="H402" i="4"/>
  <c r="F370" i="4"/>
  <c r="F378" i="4"/>
  <c r="F386" i="4"/>
  <c r="F394" i="4"/>
  <c r="F400" i="4"/>
  <c r="F408" i="4"/>
  <c r="F416" i="4"/>
  <c r="X416" i="4" s="1"/>
  <c r="F424" i="4"/>
  <c r="X424" i="4" s="1"/>
  <c r="F432" i="4"/>
  <c r="X432" i="4" s="1"/>
  <c r="G432" i="4" s="1"/>
  <c r="F285" i="4"/>
  <c r="H266" i="4"/>
  <c r="H248" i="4"/>
  <c r="H231" i="4"/>
  <c r="H220" i="4"/>
  <c r="H171" i="4"/>
  <c r="H164" i="4"/>
  <c r="H155" i="4"/>
  <c r="H187" i="4"/>
  <c r="H195" i="4"/>
  <c r="F170" i="4"/>
  <c r="H134" i="4"/>
  <c r="F146" i="4"/>
  <c r="F178" i="4"/>
  <c r="F140" i="4"/>
  <c r="F130" i="4"/>
  <c r="F122" i="4"/>
  <c r="H110" i="4"/>
  <c r="H207" i="4"/>
  <c r="X277" i="4"/>
  <c r="G277" i="4" s="1"/>
  <c r="T278" i="4"/>
  <c r="X303" i="4"/>
  <c r="T304" i="4"/>
  <c r="X310" i="4"/>
  <c r="X55" i="4"/>
  <c r="T60" i="4"/>
  <c r="G60" i="4" s="1"/>
  <c r="T67" i="4"/>
  <c r="X70" i="4"/>
  <c r="T71" i="4"/>
  <c r="X77" i="4"/>
  <c r="X81" i="4"/>
  <c r="T82" i="4"/>
  <c r="X84" i="4"/>
  <c r="X113" i="4"/>
  <c r="F118" i="4"/>
  <c r="X120" i="4"/>
  <c r="T124" i="4"/>
  <c r="T127" i="4"/>
  <c r="T139" i="4"/>
  <c r="T149" i="4"/>
  <c r="H156" i="4"/>
  <c r="X163" i="4"/>
  <c r="X166" i="4"/>
  <c r="X190" i="4"/>
  <c r="T191" i="4"/>
  <c r="X194" i="4"/>
  <c r="T198" i="4"/>
  <c r="G198" i="4" s="1"/>
  <c r="X200" i="4"/>
  <c r="T201" i="4"/>
  <c r="X219" i="4"/>
  <c r="G219" i="4" s="1"/>
  <c r="T224" i="4"/>
  <c r="X226" i="4"/>
  <c r="G226" i="4" s="1"/>
  <c r="X233" i="4"/>
  <c r="T234" i="4"/>
  <c r="G234" i="4" s="1"/>
  <c r="F238" i="4"/>
  <c r="X254" i="4"/>
  <c r="F332" i="4"/>
  <c r="X337" i="4"/>
  <c r="X340" i="4"/>
  <c r="T57" i="4"/>
  <c r="X103" i="4"/>
  <c r="F116" i="4"/>
  <c r="T131" i="4"/>
  <c r="G131" i="4" s="1"/>
  <c r="X149" i="4"/>
  <c r="T150" i="4"/>
  <c r="G150" i="4" s="1"/>
  <c r="T162" i="4"/>
  <c r="G162" i="4" s="1"/>
  <c r="T164" i="4"/>
  <c r="T181" i="4"/>
  <c r="G181" i="4" s="1"/>
  <c r="X184" i="4"/>
  <c r="T185" i="4"/>
  <c r="G185" i="4" s="1"/>
  <c r="H199" i="4"/>
  <c r="X201" i="4"/>
  <c r="H211" i="4"/>
  <c r="F225" i="4"/>
  <c r="T238" i="4"/>
  <c r="X244" i="4"/>
  <c r="T245" i="4"/>
  <c r="F264" i="4"/>
  <c r="X278" i="4"/>
  <c r="H291" i="4"/>
  <c r="X304" i="4"/>
  <c r="X314" i="4"/>
  <c r="G314" i="4" s="1"/>
  <c r="T315" i="4"/>
  <c r="G315" i="4" s="1"/>
  <c r="T332" i="4"/>
  <c r="T339" i="4"/>
  <c r="G339" i="4" s="1"/>
  <c r="T75" i="4"/>
  <c r="T90" i="4"/>
  <c r="G90" i="4" s="1"/>
  <c r="T61" i="4"/>
  <c r="X64" i="4"/>
  <c r="G64" i="4" s="1"/>
  <c r="T65" i="4"/>
  <c r="H73" i="4"/>
  <c r="X82" i="4"/>
  <c r="T104" i="4"/>
  <c r="T108" i="4"/>
  <c r="G108" i="4" s="1"/>
  <c r="X110" i="4"/>
  <c r="G110" i="4" s="1"/>
  <c r="T111" i="4"/>
  <c r="T122" i="4"/>
  <c r="F126" i="4"/>
  <c r="H132" i="4"/>
  <c r="T134" i="4"/>
  <c r="T140" i="4"/>
  <c r="X146" i="4"/>
  <c r="F151" i="4"/>
  <c r="T154" i="4"/>
  <c r="G154" i="4" s="1"/>
  <c r="T171" i="4"/>
  <c r="X174" i="4"/>
  <c r="T175" i="4"/>
  <c r="T206" i="4"/>
  <c r="G206" i="4" s="1"/>
  <c r="T231" i="4"/>
  <c r="H239" i="4"/>
  <c r="X252" i="4"/>
  <c r="T260" i="4"/>
  <c r="X263" i="4"/>
  <c r="X275" i="4"/>
  <c r="T276" i="4"/>
  <c r="F280" i="4"/>
  <c r="T286" i="4"/>
  <c r="X290" i="4"/>
  <c r="F313" i="4"/>
  <c r="T322" i="4"/>
  <c r="X328" i="4"/>
  <c r="X71" i="4"/>
  <c r="X89" i="4"/>
  <c r="T76" i="4"/>
  <c r="X122" i="4"/>
  <c r="T135" i="4"/>
  <c r="G135" i="4" s="1"/>
  <c r="H163" i="4"/>
  <c r="T172" i="4"/>
  <c r="X175" i="4"/>
  <c r="T176" i="4"/>
  <c r="X178" i="4"/>
  <c r="T179" i="4"/>
  <c r="T208" i="4"/>
  <c r="X235" i="4"/>
  <c r="G235" i="4" s="1"/>
  <c r="X249" i="4"/>
  <c r="T250" i="4"/>
  <c r="H274" i="4"/>
  <c r="T283" i="4"/>
  <c r="X286" i="4"/>
  <c r="T287" i="4"/>
  <c r="G287" i="4" s="1"/>
  <c r="X305" i="4"/>
  <c r="T313" i="4"/>
  <c r="G313" i="4" s="1"/>
  <c r="X319" i="4"/>
  <c r="G319" i="4" s="1"/>
  <c r="T320" i="4"/>
  <c r="X325" i="4"/>
  <c r="T326" i="4"/>
  <c r="F340" i="4"/>
  <c r="X58" i="4"/>
  <c r="T70" i="4"/>
  <c r="X73" i="4"/>
  <c r="G73" i="4" s="1"/>
  <c r="T74" i="4"/>
  <c r="G74" i="4" s="1"/>
  <c r="T84" i="4"/>
  <c r="H89" i="4"/>
  <c r="F103" i="4"/>
  <c r="T109" i="4"/>
  <c r="T114" i="4"/>
  <c r="X119" i="4"/>
  <c r="G119" i="4" s="1"/>
  <c r="T120" i="4"/>
  <c r="H124" i="4"/>
  <c r="X144" i="4"/>
  <c r="T163" i="4"/>
  <c r="X165" i="4"/>
  <c r="X169" i="4"/>
  <c r="X179" i="4"/>
  <c r="H180" i="4"/>
  <c r="T183" i="4"/>
  <c r="X186" i="4"/>
  <c r="X189" i="4"/>
  <c r="T190" i="4"/>
  <c r="X193" i="4"/>
  <c r="T194" i="4"/>
  <c r="F198" i="4"/>
  <c r="T204" i="4"/>
  <c r="X208" i="4"/>
  <c r="T209" i="4"/>
  <c r="G209" i="4" s="1"/>
  <c r="X215" i="4"/>
  <c r="X239" i="4"/>
  <c r="T240" i="4"/>
  <c r="X243" i="4"/>
  <c r="X246" i="4"/>
  <c r="T288" i="4"/>
  <c r="X291" i="4"/>
  <c r="G291" i="4" s="1"/>
  <c r="X297" i="4"/>
  <c r="F314" i="4"/>
  <c r="X316" i="4"/>
  <c r="X320" i="4"/>
  <c r="T321" i="4"/>
  <c r="G321" i="4" s="1"/>
  <c r="X326" i="4"/>
  <c r="T327" i="4"/>
  <c r="X336" i="4"/>
  <c r="T337" i="4"/>
  <c r="F54" i="4"/>
  <c r="F76" i="4"/>
  <c r="F108" i="4"/>
  <c r="H61" i="4"/>
  <c r="F87" i="4"/>
  <c r="F55" i="4"/>
  <c r="F84" i="4"/>
  <c r="F53" i="4"/>
  <c r="H65" i="4"/>
  <c r="F68" i="4"/>
  <c r="F100" i="4"/>
  <c r="H56" i="4"/>
  <c r="F85" i="4"/>
  <c r="H98" i="4"/>
  <c r="F102" i="4"/>
  <c r="F63" i="4"/>
  <c r="F69" i="4"/>
  <c r="H95" i="4"/>
  <c r="H214" i="4"/>
  <c r="F214" i="4"/>
  <c r="F240" i="4"/>
  <c r="H240" i="4"/>
  <c r="T54" i="4"/>
  <c r="H57" i="4"/>
  <c r="F72" i="4"/>
  <c r="H80" i="4"/>
  <c r="T91" i="4"/>
  <c r="G91" i="4" s="1"/>
  <c r="F148" i="4"/>
  <c r="H148" i="4"/>
  <c r="H179" i="4"/>
  <c r="F179" i="4"/>
  <c r="H186" i="4"/>
  <c r="F186" i="4"/>
  <c r="H193" i="4"/>
  <c r="F193" i="4"/>
  <c r="F251" i="4"/>
  <c r="H251" i="4"/>
  <c r="T282" i="4"/>
  <c r="H316" i="4"/>
  <c r="F316" i="4"/>
  <c r="F60" i="4"/>
  <c r="F64" i="4"/>
  <c r="X67" i="4"/>
  <c r="F70" i="4"/>
  <c r="H96" i="4"/>
  <c r="F96" i="4"/>
  <c r="T113" i="4"/>
  <c r="F183" i="4"/>
  <c r="H183" i="4"/>
  <c r="X250" i="4"/>
  <c r="H255" i="4"/>
  <c r="H284" i="4"/>
  <c r="F284" i="4"/>
  <c r="H300" i="4"/>
  <c r="F300" i="4"/>
  <c r="G329" i="4"/>
  <c r="H138" i="4"/>
  <c r="F138" i="4"/>
  <c r="T55" i="4"/>
  <c r="X59" i="4"/>
  <c r="F62" i="4"/>
  <c r="X63" i="4"/>
  <c r="X65" i="4"/>
  <c r="T66" i="4"/>
  <c r="G66" i="4" s="1"/>
  <c r="T68" i="4"/>
  <c r="G68" i="4" s="1"/>
  <c r="X69" i="4"/>
  <c r="T72" i="4"/>
  <c r="G72" i="4" s="1"/>
  <c r="H78" i="4"/>
  <c r="F78" i="4"/>
  <c r="H90" i="4"/>
  <c r="F90" i="4"/>
  <c r="T121" i="4"/>
  <c r="F204" i="4"/>
  <c r="H204" i="4"/>
  <c r="H209" i="4"/>
  <c r="F209" i="4"/>
  <c r="T280" i="4"/>
  <c r="F326" i="4"/>
  <c r="H326" i="4"/>
  <c r="H114" i="4"/>
  <c r="F114" i="4"/>
  <c r="X57" i="4"/>
  <c r="T58" i="4"/>
  <c r="H162" i="4"/>
  <c r="F162" i="4"/>
  <c r="F191" i="4"/>
  <c r="H191" i="4"/>
  <c r="H216" i="4"/>
  <c r="F216" i="4"/>
  <c r="H229" i="4"/>
  <c r="F229" i="4"/>
  <c r="H253" i="4"/>
  <c r="F253" i="4"/>
  <c r="T262" i="4"/>
  <c r="G262" i="4" s="1"/>
  <c r="H298" i="4"/>
  <c r="F298" i="4"/>
  <c r="H321" i="4"/>
  <c r="F321" i="4"/>
  <c r="H94" i="4"/>
  <c r="F94" i="4"/>
  <c r="H109" i="4"/>
  <c r="F109" i="4"/>
  <c r="H112" i="4"/>
  <c r="F112" i="4"/>
  <c r="H147" i="4"/>
  <c r="F147" i="4"/>
  <c r="H154" i="4"/>
  <c r="F154" i="4"/>
  <c r="T167" i="4"/>
  <c r="H181" i="4"/>
  <c r="F181" i="4"/>
  <c r="H246" i="4"/>
  <c r="H157" i="4"/>
  <c r="F157" i="4"/>
  <c r="X53" i="4"/>
  <c r="T56" i="4"/>
  <c r="T62" i="4"/>
  <c r="F91" i="4"/>
  <c r="H91" i="4"/>
  <c r="X161" i="4"/>
  <c r="G161" i="4" s="1"/>
  <c r="F188" i="4"/>
  <c r="H188" i="4"/>
  <c r="H202" i="4"/>
  <c r="F202" i="4"/>
  <c r="F282" i="4"/>
  <c r="H282" i="4"/>
  <c r="H290" i="4"/>
  <c r="F290" i="4"/>
  <c r="X83" i="4"/>
  <c r="G83" i="4" s="1"/>
  <c r="X85" i="4"/>
  <c r="G85" i="4" s="1"/>
  <c r="X94" i="4"/>
  <c r="X99" i="4"/>
  <c r="G99" i="4" s="1"/>
  <c r="X101" i="4"/>
  <c r="H113" i="4"/>
  <c r="X117" i="4"/>
  <c r="X124" i="4"/>
  <c r="T125" i="4"/>
  <c r="X129" i="4"/>
  <c r="G129" i="4" s="1"/>
  <c r="T141" i="4"/>
  <c r="X143" i="4"/>
  <c r="T144" i="4"/>
  <c r="H167" i="4"/>
  <c r="T173" i="4"/>
  <c r="T178" i="4"/>
  <c r="T180" i="4"/>
  <c r="X187" i="4"/>
  <c r="G187" i="4" s="1"/>
  <c r="X203" i="4"/>
  <c r="T210" i="4"/>
  <c r="X222" i="4"/>
  <c r="G222" i="4" s="1"/>
  <c r="T230" i="4"/>
  <c r="T247" i="4"/>
  <c r="G247" i="4" s="1"/>
  <c r="X259" i="4"/>
  <c r="G259" i="4" s="1"/>
  <c r="H262" i="4"/>
  <c r="T265" i="4"/>
  <c r="X274" i="4"/>
  <c r="X294" i="4"/>
  <c r="G294" i="4" s="1"/>
  <c r="T295" i="4"/>
  <c r="T303" i="4"/>
  <c r="T333" i="4"/>
  <c r="X75" i="4"/>
  <c r="T87" i="4"/>
  <c r="T102" i="4"/>
  <c r="X104" i="4"/>
  <c r="X115" i="4"/>
  <c r="G115" i="4" s="1"/>
  <c r="T118" i="4"/>
  <c r="X125" i="4"/>
  <c r="X127" i="4"/>
  <c r="T128" i="4"/>
  <c r="G128" i="4" s="1"/>
  <c r="X139" i="4"/>
  <c r="X141" i="4"/>
  <c r="G147" i="4"/>
  <c r="T157" i="4"/>
  <c r="X164" i="4"/>
  <c r="X173" i="4"/>
  <c r="T174" i="4"/>
  <c r="T186" i="4"/>
  <c r="T193" i="4"/>
  <c r="T202" i="4"/>
  <c r="G202" i="4" s="1"/>
  <c r="T211" i="4"/>
  <c r="X230" i="4"/>
  <c r="T248" i="4"/>
  <c r="T253" i="4"/>
  <c r="X265" i="4"/>
  <c r="X272" i="4"/>
  <c r="T275" i="4"/>
  <c r="T284" i="4"/>
  <c r="X330" i="4"/>
  <c r="G330" i="4" s="1"/>
  <c r="T331" i="4"/>
  <c r="X333" i="4"/>
  <c r="G80" i="4"/>
  <c r="X93" i="4"/>
  <c r="F101" i="4"/>
  <c r="X118" i="4"/>
  <c r="X132" i="4"/>
  <c r="G132" i="4" s="1"/>
  <c r="X137" i="4"/>
  <c r="T145" i="4"/>
  <c r="X153" i="4"/>
  <c r="F158" i="4"/>
  <c r="F166" i="4"/>
  <c r="X171" i="4"/>
  <c r="H172" i="4"/>
  <c r="F194" i="4"/>
  <c r="X195" i="4"/>
  <c r="G195" i="4" s="1"/>
  <c r="H196" i="4"/>
  <c r="G218" i="4"/>
  <c r="X223" i="4"/>
  <c r="H227" i="4"/>
  <c r="X228" i="4"/>
  <c r="G228" i="4" s="1"/>
  <c r="T236" i="4"/>
  <c r="G236" i="4" s="1"/>
  <c r="F254" i="4"/>
  <c r="T255" i="4"/>
  <c r="G255" i="4" s="1"/>
  <c r="F261" i="4"/>
  <c r="T266" i="4"/>
  <c r="G266" i="4" s="1"/>
  <c r="H269" i="4"/>
  <c r="T273" i="4"/>
  <c r="F306" i="4"/>
  <c r="T308" i="4"/>
  <c r="T324" i="4"/>
  <c r="X338" i="4"/>
  <c r="H143" i="4"/>
  <c r="H203" i="4"/>
  <c r="H212" i="4"/>
  <c r="T216" i="4"/>
  <c r="G216" i="4" s="1"/>
  <c r="F222" i="4"/>
  <c r="F249" i="4"/>
  <c r="H256" i="4"/>
  <c r="H259" i="4"/>
  <c r="F267" i="4"/>
  <c r="F272" i="4"/>
  <c r="F281" i="4"/>
  <c r="F283" i="4"/>
  <c r="H323" i="4"/>
  <c r="F325" i="4"/>
  <c r="F330" i="4"/>
  <c r="X331" i="4"/>
  <c r="F77" i="4"/>
  <c r="T78" i="4"/>
  <c r="H81" i="4"/>
  <c r="T96" i="4"/>
  <c r="X107" i="4"/>
  <c r="X109" i="4"/>
  <c r="T112" i="4"/>
  <c r="X121" i="4"/>
  <c r="X133" i="4"/>
  <c r="F141" i="4"/>
  <c r="X145" i="4"/>
  <c r="F150" i="4"/>
  <c r="T158" i="4"/>
  <c r="G158" i="4" s="1"/>
  <c r="T166" i="4"/>
  <c r="H175" i="4"/>
  <c r="F190" i="4"/>
  <c r="F201" i="4"/>
  <c r="T212" i="4"/>
  <c r="T229" i="4"/>
  <c r="H232" i="4"/>
  <c r="F237" i="4"/>
  <c r="F241" i="4"/>
  <c r="H243" i="4"/>
  <c r="F245" i="4"/>
  <c r="F247" i="4"/>
  <c r="X273" i="4"/>
  <c r="X280" i="4"/>
  <c r="X282" i="4"/>
  <c r="T300" i="4"/>
  <c r="F305" i="4"/>
  <c r="T309" i="4"/>
  <c r="G318" i="4"/>
  <c r="H335" i="4"/>
  <c r="F93" i="4"/>
  <c r="X96" i="4"/>
  <c r="H97" i="4"/>
  <c r="X105" i="4"/>
  <c r="G105" i="4" s="1"/>
  <c r="T106" i="4"/>
  <c r="G106" i="4" s="1"/>
  <c r="X151" i="4"/>
  <c r="G151" i="4" s="1"/>
  <c r="T152" i="4"/>
  <c r="G152" i="4" s="1"/>
  <c r="F173" i="4"/>
  <c r="X191" i="4"/>
  <c r="T192" i="4"/>
  <c r="F206" i="4"/>
  <c r="F210" i="4"/>
  <c r="H217" i="4"/>
  <c r="F230" i="4"/>
  <c r="H235" i="4"/>
  <c r="X251" i="4"/>
  <c r="T252" i="4"/>
  <c r="F265" i="4"/>
  <c r="T274" i="4"/>
  <c r="H277" i="4"/>
  <c r="T292" i="4"/>
  <c r="H299" i="4"/>
  <c r="X309" i="4"/>
  <c r="H310" i="4"/>
  <c r="X327" i="4"/>
  <c r="T328" i="4"/>
  <c r="T335" i="4"/>
  <c r="F215" i="4"/>
  <c r="F223" i="4"/>
  <c r="H224" i="4"/>
  <c r="X240" i="4"/>
  <c r="T249" i="4"/>
  <c r="H250" i="4"/>
  <c r="F250" i="4"/>
  <c r="F218" i="4"/>
  <c r="T225" i="4"/>
  <c r="H228" i="4"/>
  <c r="F228" i="4"/>
  <c r="F221" i="4"/>
  <c r="H226" i="4"/>
  <c r="F226" i="4"/>
  <c r="F233" i="4"/>
  <c r="T241" i="4"/>
  <c r="H242" i="4"/>
  <c r="F242" i="4"/>
  <c r="H260" i="4"/>
  <c r="F260" i="4"/>
  <c r="H287" i="4"/>
  <c r="F287" i="4"/>
  <c r="H234" i="4"/>
  <c r="F234" i="4"/>
  <c r="X232" i="4"/>
  <c r="F257" i="4"/>
  <c r="G298" i="4"/>
  <c r="F219" i="4"/>
  <c r="H252" i="4"/>
  <c r="F252" i="4"/>
  <c r="X256" i="4"/>
  <c r="G256" i="4" s="1"/>
  <c r="H270" i="4"/>
  <c r="H278" i="4"/>
  <c r="H301" i="4"/>
  <c r="F301" i="4"/>
  <c r="H309" i="4"/>
  <c r="F309" i="4"/>
  <c r="X224" i="4"/>
  <c r="X231" i="4"/>
  <c r="T233" i="4"/>
  <c r="H236" i="4"/>
  <c r="F236" i="4"/>
  <c r="H244" i="4"/>
  <c r="F244" i="4"/>
  <c r="X248" i="4"/>
  <c r="T257" i="4"/>
  <c r="H258" i="4"/>
  <c r="F258" i="4"/>
  <c r="H263" i="4"/>
  <c r="F263" i="4"/>
  <c r="X283" i="4"/>
  <c r="G306" i="4"/>
  <c r="T271" i="4"/>
  <c r="G271" i="4" s="1"/>
  <c r="T279" i="4"/>
  <c r="X292" i="4"/>
  <c r="H296" i="4"/>
  <c r="F296" i="4"/>
  <c r="T317" i="4"/>
  <c r="G317" i="4" s="1"/>
  <c r="X324" i="4"/>
  <c r="H304" i="4"/>
  <c r="F304" i="4"/>
  <c r="T293" i="4"/>
  <c r="G293" i="4" s="1"/>
  <c r="X295" i="4"/>
  <c r="H319" i="4"/>
  <c r="T325" i="4"/>
  <c r="H336" i="4"/>
  <c r="F336" i="4"/>
  <c r="G267" i="4"/>
  <c r="H311" i="4"/>
  <c r="H327" i="4"/>
  <c r="F268" i="4"/>
  <c r="H271" i="4"/>
  <c r="F271" i="4"/>
  <c r="F276" i="4"/>
  <c r="H279" i="4"/>
  <c r="F279" i="4"/>
  <c r="H286" i="4"/>
  <c r="T296" i="4"/>
  <c r="F333" i="4"/>
  <c r="X335" i="4"/>
  <c r="H295" i="4"/>
  <c r="F317" i="4"/>
  <c r="H320" i="4"/>
  <c r="F320" i="4"/>
  <c r="X332" i="4"/>
  <c r="G302" i="4"/>
  <c r="H312" i="4"/>
  <c r="F312" i="4"/>
  <c r="H328" i="4"/>
  <c r="F328" i="4"/>
  <c r="F307" i="4"/>
  <c r="F315" i="4"/>
  <c r="F331" i="4"/>
  <c r="F339" i="4"/>
  <c r="F288" i="4"/>
  <c r="F297" i="4"/>
  <c r="F329" i="4"/>
  <c r="F337" i="4"/>
  <c r="F71" i="4"/>
  <c r="H71" i="4"/>
  <c r="X54" i="4"/>
  <c r="F105" i="4"/>
  <c r="H105" i="4"/>
  <c r="H66" i="4"/>
  <c r="F66" i="4"/>
  <c r="X62" i="4"/>
  <c r="H79" i="4"/>
  <c r="F79" i="4"/>
  <c r="T63" i="4"/>
  <c r="H152" i="4"/>
  <c r="F152" i="4"/>
  <c r="H58" i="4"/>
  <c r="F58" i="4"/>
  <c r="X78" i="4"/>
  <c r="T79" i="4"/>
  <c r="G79" i="4" s="1"/>
  <c r="H88" i="4"/>
  <c r="F88" i="4"/>
  <c r="X87" i="4"/>
  <c r="T88" i="4"/>
  <c r="G88" i="4" s="1"/>
  <c r="G97" i="4"/>
  <c r="F99" i="4"/>
  <c r="H99" i="4"/>
  <c r="H125" i="4"/>
  <c r="F125" i="4"/>
  <c r="T133" i="4"/>
  <c r="H133" i="4"/>
  <c r="F133" i="4"/>
  <c r="H165" i="4"/>
  <c r="F165" i="4"/>
  <c r="H189" i="4"/>
  <c r="F189" i="4"/>
  <c r="T103" i="4"/>
  <c r="H59" i="4"/>
  <c r="H67" i="4"/>
  <c r="H75" i="4"/>
  <c r="H83" i="4"/>
  <c r="X95" i="4"/>
  <c r="X102" i="4"/>
  <c r="T117" i="4"/>
  <c r="G123" i="4"/>
  <c r="H135" i="4"/>
  <c r="F135" i="4"/>
  <c r="G136" i="4"/>
  <c r="F74" i="4"/>
  <c r="F82" i="4"/>
  <c r="F92" i="4"/>
  <c r="H127" i="4"/>
  <c r="F127" i="4"/>
  <c r="G116" i="4"/>
  <c r="H117" i="4"/>
  <c r="F117" i="4"/>
  <c r="T95" i="4"/>
  <c r="H106" i="4"/>
  <c r="F106" i="4"/>
  <c r="F111" i="4"/>
  <c r="H119" i="4"/>
  <c r="F119" i="4"/>
  <c r="H184" i="4"/>
  <c r="F184" i="4"/>
  <c r="H197" i="4"/>
  <c r="F197" i="4"/>
  <c r="H107" i="4"/>
  <c r="H121" i="4"/>
  <c r="H129" i="4"/>
  <c r="H137" i="4"/>
  <c r="H144" i="4"/>
  <c r="F144" i="4"/>
  <c r="X172" i="4"/>
  <c r="H192" i="4"/>
  <c r="F192" i="4"/>
  <c r="X140" i="4"/>
  <c r="T142" i="4"/>
  <c r="G142" i="4" s="1"/>
  <c r="T165" i="4"/>
  <c r="H200" i="4"/>
  <c r="F200" i="4"/>
  <c r="F120" i="4"/>
  <c r="F128" i="4"/>
  <c r="F136" i="4"/>
  <c r="F149" i="4"/>
  <c r="H160" i="4"/>
  <c r="F160" i="4"/>
  <c r="H176" i="4"/>
  <c r="F176" i="4"/>
  <c r="X188" i="4"/>
  <c r="X196" i="4"/>
  <c r="F115" i="4"/>
  <c r="F123" i="4"/>
  <c r="F131" i="4"/>
  <c r="F139" i="4"/>
  <c r="X148" i="4"/>
  <c r="T189" i="4"/>
  <c r="T197" i="4"/>
  <c r="G197" i="4" s="1"/>
  <c r="F205" i="4"/>
  <c r="H208" i="4"/>
  <c r="F208" i="4"/>
  <c r="F213" i="4"/>
  <c r="G160" i="4"/>
  <c r="H168" i="4"/>
  <c r="F168" i="4"/>
  <c r="X204" i="4"/>
  <c r="X212" i="4"/>
  <c r="F142" i="4"/>
  <c r="X156" i="4"/>
  <c r="G156" i="4" s="1"/>
  <c r="X180" i="4"/>
  <c r="T205" i="4"/>
  <c r="X207" i="4"/>
  <c r="G207" i="4" s="1"/>
  <c r="T213" i="4"/>
  <c r="H174" i="4"/>
  <c r="H182" i="4"/>
  <c r="H145" i="4"/>
  <c r="H153" i="4"/>
  <c r="H161" i="4"/>
  <c r="H169" i="4"/>
  <c r="H177" i="4"/>
  <c r="H185" i="4"/>
  <c r="G440" i="4" l="1"/>
  <c r="I440" i="4" s="1"/>
  <c r="K440" i="4" s="1"/>
  <c r="L440" i="4" s="1"/>
  <c r="M440" i="4" s="1"/>
  <c r="G427" i="4"/>
  <c r="I427" i="4" s="1"/>
  <c r="K427" i="4" s="1"/>
  <c r="L427" i="4" s="1"/>
  <c r="M427" i="4" s="1"/>
  <c r="G419" i="4"/>
  <c r="I419" i="4" s="1"/>
  <c r="K419" i="4" s="1"/>
  <c r="L419" i="4" s="1"/>
  <c r="M419" i="4" s="1"/>
  <c r="G444" i="4"/>
  <c r="I444" i="4" s="1"/>
  <c r="K444" i="4" s="1"/>
  <c r="L444" i="4" s="1"/>
  <c r="M444" i="4" s="1"/>
  <c r="G442" i="4"/>
  <c r="I442" i="4" s="1"/>
  <c r="K442" i="4" s="1"/>
  <c r="L442" i="4" s="1"/>
  <c r="M442" i="4" s="1"/>
  <c r="G423" i="4"/>
  <c r="I423" i="4" s="1"/>
  <c r="K423" i="4" s="1"/>
  <c r="L423" i="4" s="1"/>
  <c r="M423" i="4" s="1"/>
  <c r="G450" i="4"/>
  <c r="I450" i="4" s="1"/>
  <c r="K450" i="4" s="1"/>
  <c r="L450" i="4" s="1"/>
  <c r="M450" i="4" s="1"/>
  <c r="G456" i="4"/>
  <c r="I456" i="4" s="1"/>
  <c r="K456" i="4" s="1"/>
  <c r="L456" i="4" s="1"/>
  <c r="M456" i="4" s="1"/>
  <c r="G433" i="4"/>
  <c r="I433" i="4" s="1"/>
  <c r="K433" i="4" s="1"/>
  <c r="L433" i="4" s="1"/>
  <c r="M433" i="4" s="1"/>
  <c r="G412" i="4"/>
  <c r="I412" i="4" s="1"/>
  <c r="K412" i="4" s="1"/>
  <c r="L412" i="4" s="1"/>
  <c r="M412" i="4" s="1"/>
  <c r="G415" i="4"/>
  <c r="I415" i="4" s="1"/>
  <c r="K415" i="4" s="1"/>
  <c r="L415" i="4" s="1"/>
  <c r="M415" i="4" s="1"/>
  <c r="G447" i="4"/>
  <c r="I447" i="4" s="1"/>
  <c r="K447" i="4" s="1"/>
  <c r="L447" i="4" s="1"/>
  <c r="M447" i="4" s="1"/>
  <c r="I413" i="4"/>
  <c r="K413" i="4" s="1"/>
  <c r="L413" i="4" s="1"/>
  <c r="M413" i="4" s="1"/>
  <c r="G414" i="4"/>
  <c r="I414" i="4" s="1"/>
  <c r="K414" i="4" s="1"/>
  <c r="L414" i="4" s="1"/>
  <c r="M414" i="4" s="1"/>
  <c r="I351" i="4"/>
  <c r="K351" i="4" s="1"/>
  <c r="L351" i="4" s="1"/>
  <c r="M351" i="4" s="1"/>
  <c r="I334" i="4"/>
  <c r="K334" i="4" s="1"/>
  <c r="L334" i="4" s="1"/>
  <c r="M334" i="4" s="1"/>
  <c r="G379" i="4"/>
  <c r="I379" i="4" s="1"/>
  <c r="K379" i="4" s="1"/>
  <c r="L379" i="4" s="1"/>
  <c r="M379" i="4" s="1"/>
  <c r="G94" i="4"/>
  <c r="I94" i="4" s="1"/>
  <c r="K94" i="4" s="1"/>
  <c r="L94" i="4" s="1"/>
  <c r="M94" i="4" s="1"/>
  <c r="I266" i="4"/>
  <c r="K266" i="4" s="1"/>
  <c r="L266" i="4" s="1"/>
  <c r="M266" i="4" s="1"/>
  <c r="G113" i="4"/>
  <c r="I113" i="4" s="1"/>
  <c r="K113" i="4" s="1"/>
  <c r="L113" i="4" s="1"/>
  <c r="M113" i="4" s="1"/>
  <c r="G290" i="4"/>
  <c r="I290" i="4" s="1"/>
  <c r="K290" i="4" s="1"/>
  <c r="L290" i="4" s="1"/>
  <c r="M290" i="4" s="1"/>
  <c r="G144" i="4"/>
  <c r="I144" i="4" s="1"/>
  <c r="K144" i="4" s="1"/>
  <c r="L144" i="4" s="1"/>
  <c r="M144" i="4" s="1"/>
  <c r="G157" i="4"/>
  <c r="I157" i="4" s="1"/>
  <c r="K157" i="4" s="1"/>
  <c r="L157" i="4" s="1"/>
  <c r="M157" i="4" s="1"/>
  <c r="I362" i="4"/>
  <c r="K362" i="4" s="1"/>
  <c r="L362" i="4" s="1"/>
  <c r="M362" i="4" s="1"/>
  <c r="I409" i="4"/>
  <c r="K409" i="4" s="1"/>
  <c r="L409" i="4" s="1"/>
  <c r="M409" i="4" s="1"/>
  <c r="G253" i="4"/>
  <c r="I253" i="4" s="1"/>
  <c r="K253" i="4" s="1"/>
  <c r="L253" i="4" s="1"/>
  <c r="M253" i="4" s="1"/>
  <c r="I187" i="4"/>
  <c r="K187" i="4" s="1"/>
  <c r="L187" i="4" s="1"/>
  <c r="M187" i="4" s="1"/>
  <c r="I158" i="4"/>
  <c r="K158" i="4" s="1"/>
  <c r="L158" i="4" s="1"/>
  <c r="M158" i="4" s="1"/>
  <c r="G279" i="4"/>
  <c r="I279" i="4" s="1"/>
  <c r="K279" i="4" s="1"/>
  <c r="L279" i="4" s="1"/>
  <c r="M279" i="4" s="1"/>
  <c r="I421" i="4"/>
  <c r="K421" i="4" s="1"/>
  <c r="L421" i="4" s="1"/>
  <c r="M421" i="4" s="1"/>
  <c r="I425" i="4"/>
  <c r="K425" i="4" s="1"/>
  <c r="L425" i="4" s="1"/>
  <c r="M425" i="4" s="1"/>
  <c r="G458" i="4"/>
  <c r="I458" i="4" s="1"/>
  <c r="K458" i="4" s="1"/>
  <c r="L458" i="4" s="1"/>
  <c r="M458" i="4" s="1"/>
  <c r="G124" i="4"/>
  <c r="I124" i="4" s="1"/>
  <c r="K124" i="4" s="1"/>
  <c r="L124" i="4" s="1"/>
  <c r="M124" i="4" s="1"/>
  <c r="G189" i="4"/>
  <c r="I189" i="4" s="1"/>
  <c r="K189" i="4" s="1"/>
  <c r="L189" i="4" s="1"/>
  <c r="M189" i="4" s="1"/>
  <c r="G104" i="4"/>
  <c r="I104" i="4" s="1"/>
  <c r="K104" i="4" s="1"/>
  <c r="L104" i="4" s="1"/>
  <c r="M104" i="4" s="1"/>
  <c r="G169" i="4"/>
  <c r="I169" i="4" s="1"/>
  <c r="K169" i="4" s="1"/>
  <c r="L169" i="4" s="1"/>
  <c r="M169" i="4" s="1"/>
  <c r="G82" i="4"/>
  <c r="I82" i="4" s="1"/>
  <c r="K82" i="4" s="1"/>
  <c r="L82" i="4" s="1"/>
  <c r="M82" i="4" s="1"/>
  <c r="G278" i="4"/>
  <c r="I278" i="4" s="1"/>
  <c r="K278" i="4" s="1"/>
  <c r="L278" i="4" s="1"/>
  <c r="M278" i="4" s="1"/>
  <c r="G107" i="4"/>
  <c r="I107" i="4" s="1"/>
  <c r="K107" i="4" s="1"/>
  <c r="L107" i="4" s="1"/>
  <c r="M107" i="4" s="1"/>
  <c r="G139" i="4"/>
  <c r="I139" i="4" s="1"/>
  <c r="K139" i="4" s="1"/>
  <c r="L139" i="4" s="1"/>
  <c r="M139" i="4" s="1"/>
  <c r="I459" i="4"/>
  <c r="K459" i="4" s="1"/>
  <c r="L459" i="4" s="1"/>
  <c r="M459" i="4" s="1"/>
  <c r="I156" i="4"/>
  <c r="K156" i="4" s="1"/>
  <c r="L156" i="4" s="1"/>
  <c r="M156" i="4" s="1"/>
  <c r="G191" i="4"/>
  <c r="I191" i="4" s="1"/>
  <c r="K191" i="4" s="1"/>
  <c r="L191" i="4" s="1"/>
  <c r="M191" i="4" s="1"/>
  <c r="G141" i="4"/>
  <c r="I141" i="4" s="1"/>
  <c r="K141" i="4" s="1"/>
  <c r="L141" i="4" s="1"/>
  <c r="M141" i="4" s="1"/>
  <c r="G240" i="4"/>
  <c r="I240" i="4" s="1"/>
  <c r="K240" i="4" s="1"/>
  <c r="L240" i="4" s="1"/>
  <c r="M240" i="4" s="1"/>
  <c r="G174" i="4"/>
  <c r="I174" i="4" s="1"/>
  <c r="K174" i="4" s="1"/>
  <c r="L174" i="4" s="1"/>
  <c r="M174" i="4" s="1"/>
  <c r="G238" i="4"/>
  <c r="I238" i="4" s="1"/>
  <c r="K238" i="4" s="1"/>
  <c r="L238" i="4" s="1"/>
  <c r="M238" i="4" s="1"/>
  <c r="I435" i="4"/>
  <c r="K435" i="4" s="1"/>
  <c r="L435" i="4" s="1"/>
  <c r="M435" i="4" s="1"/>
  <c r="G328" i="4"/>
  <c r="I328" i="4" s="1"/>
  <c r="K328" i="4" s="1"/>
  <c r="L328" i="4" s="1"/>
  <c r="M328" i="4" s="1"/>
  <c r="G56" i="4"/>
  <c r="I56" i="4" s="1"/>
  <c r="K56" i="4" s="1"/>
  <c r="L56" i="4" s="1"/>
  <c r="M56" i="4" s="1"/>
  <c r="I439" i="4"/>
  <c r="K439" i="4" s="1"/>
  <c r="L439" i="4" s="1"/>
  <c r="M439" i="4" s="1"/>
  <c r="I461" i="4"/>
  <c r="K461" i="4" s="1"/>
  <c r="L461" i="4" s="1"/>
  <c r="M461" i="4" s="1"/>
  <c r="G203" i="4"/>
  <c r="I203" i="4" s="1"/>
  <c r="K203" i="4" s="1"/>
  <c r="L203" i="4" s="1"/>
  <c r="M203" i="4" s="1"/>
  <c r="I407" i="4"/>
  <c r="K407" i="4" s="1"/>
  <c r="L407" i="4" s="1"/>
  <c r="M407" i="4" s="1"/>
  <c r="G170" i="4"/>
  <c r="I170" i="4" s="1"/>
  <c r="K170" i="4" s="1"/>
  <c r="L170" i="4" s="1"/>
  <c r="M170" i="4" s="1"/>
  <c r="I464" i="4"/>
  <c r="K464" i="4" s="1"/>
  <c r="L464" i="4" s="1"/>
  <c r="M464" i="4" s="1"/>
  <c r="I220" i="4"/>
  <c r="L220" i="4" s="1"/>
  <c r="M220" i="4" s="1"/>
  <c r="G261" i="4"/>
  <c r="I261" i="4" s="1"/>
  <c r="K261" i="4" s="1"/>
  <c r="L261" i="4" s="1"/>
  <c r="M261" i="4" s="1"/>
  <c r="G55" i="4"/>
  <c r="I55" i="4" s="1"/>
  <c r="K55" i="4" s="1"/>
  <c r="L55" i="4" s="1"/>
  <c r="M55" i="4" s="1"/>
  <c r="G59" i="4"/>
  <c r="I59" i="4" s="1"/>
  <c r="K59" i="4" s="1"/>
  <c r="L59" i="4" s="1"/>
  <c r="M59" i="4" s="1"/>
  <c r="G57" i="4"/>
  <c r="I57" i="4" s="1"/>
  <c r="K57" i="4" s="1"/>
  <c r="L57" i="4" s="1"/>
  <c r="M57" i="4" s="1"/>
  <c r="G268" i="4"/>
  <c r="I268" i="4" s="1"/>
  <c r="K268" i="4" s="1"/>
  <c r="L268" i="4" s="1"/>
  <c r="M268" i="4" s="1"/>
  <c r="G325" i="4"/>
  <c r="I325" i="4" s="1"/>
  <c r="K325" i="4" s="1"/>
  <c r="L325" i="4" s="1"/>
  <c r="M325" i="4" s="1"/>
  <c r="G223" i="4"/>
  <c r="I223" i="4" s="1"/>
  <c r="L223" i="4" s="1"/>
  <c r="M223" i="4" s="1"/>
  <c r="I159" i="4"/>
  <c r="K159" i="4" s="1"/>
  <c r="L159" i="4" s="1"/>
  <c r="M159" i="4" s="1"/>
  <c r="I385" i="4"/>
  <c r="K385" i="4" s="1"/>
  <c r="L385" i="4" s="1"/>
  <c r="M385" i="4" s="1"/>
  <c r="I302" i="4"/>
  <c r="K302" i="4" s="1"/>
  <c r="L302" i="4" s="1"/>
  <c r="M302" i="4" s="1"/>
  <c r="G296" i="4"/>
  <c r="I296" i="4" s="1"/>
  <c r="K296" i="4" s="1"/>
  <c r="L296" i="4" s="1"/>
  <c r="M296" i="4" s="1"/>
  <c r="G101" i="4"/>
  <c r="I101" i="4" s="1"/>
  <c r="K101" i="4" s="1"/>
  <c r="L101" i="4" s="1"/>
  <c r="M101" i="4" s="1"/>
  <c r="G183" i="4"/>
  <c r="I183" i="4" s="1"/>
  <c r="K183" i="4" s="1"/>
  <c r="L183" i="4" s="1"/>
  <c r="M183" i="4" s="1"/>
  <c r="I377" i="4"/>
  <c r="K377" i="4" s="1"/>
  <c r="L377" i="4" s="1"/>
  <c r="M377" i="4" s="1"/>
  <c r="I449" i="4"/>
  <c r="K449" i="4" s="1"/>
  <c r="L449" i="4" s="1"/>
  <c r="M449" i="4" s="1"/>
  <c r="G78" i="4"/>
  <c r="I78" i="4" s="1"/>
  <c r="K78" i="4" s="1"/>
  <c r="L78" i="4" s="1"/>
  <c r="M78" i="4" s="1"/>
  <c r="G241" i="4"/>
  <c r="I241" i="4" s="1"/>
  <c r="K241" i="4" s="1"/>
  <c r="L241" i="4" s="1"/>
  <c r="M241" i="4" s="1"/>
  <c r="G338" i="4"/>
  <c r="I338" i="4" s="1"/>
  <c r="K338" i="4" s="1"/>
  <c r="L338" i="4" s="1"/>
  <c r="M338" i="4" s="1"/>
  <c r="I195" i="4"/>
  <c r="K195" i="4" s="1"/>
  <c r="L195" i="4" s="1"/>
  <c r="M195" i="4" s="1"/>
  <c r="G210" i="4"/>
  <c r="I210" i="4" s="1"/>
  <c r="K210" i="4" s="1"/>
  <c r="L210" i="4" s="1"/>
  <c r="M210" i="4" s="1"/>
  <c r="G143" i="4"/>
  <c r="I143" i="4" s="1"/>
  <c r="K143" i="4" s="1"/>
  <c r="L143" i="4" s="1"/>
  <c r="M143" i="4" s="1"/>
  <c r="G305" i="4"/>
  <c r="I305" i="4" s="1"/>
  <c r="K305" i="4" s="1"/>
  <c r="L305" i="4" s="1"/>
  <c r="M305" i="4" s="1"/>
  <c r="I108" i="4"/>
  <c r="K108" i="4" s="1"/>
  <c r="L108" i="4" s="1"/>
  <c r="M108" i="4" s="1"/>
  <c r="G81" i="4"/>
  <c r="I81" i="4" s="1"/>
  <c r="K81" i="4" s="1"/>
  <c r="L81" i="4" s="1"/>
  <c r="M81" i="4" s="1"/>
  <c r="G138" i="4"/>
  <c r="I138" i="4" s="1"/>
  <c r="K138" i="4" s="1"/>
  <c r="L138" i="4" s="1"/>
  <c r="M138" i="4" s="1"/>
  <c r="I354" i="4"/>
  <c r="K354" i="4" s="1"/>
  <c r="L354" i="4" s="1"/>
  <c r="M354" i="4" s="1"/>
  <c r="G258" i="4"/>
  <c r="I258" i="4" s="1"/>
  <c r="K258" i="4" s="1"/>
  <c r="L258" i="4" s="1"/>
  <c r="M258" i="4" s="1"/>
  <c r="I387" i="4"/>
  <c r="K387" i="4" s="1"/>
  <c r="L387" i="4" s="1"/>
  <c r="M387" i="4" s="1"/>
  <c r="G242" i="4"/>
  <c r="I242" i="4" s="1"/>
  <c r="K242" i="4" s="1"/>
  <c r="L242" i="4" s="1"/>
  <c r="M242" i="4" s="1"/>
  <c r="I383" i="4"/>
  <c r="K383" i="4" s="1"/>
  <c r="L383" i="4" s="1"/>
  <c r="M383" i="4" s="1"/>
  <c r="G299" i="4"/>
  <c r="I299" i="4" s="1"/>
  <c r="K299" i="4" s="1"/>
  <c r="L299" i="4" s="1"/>
  <c r="M299" i="4" s="1"/>
  <c r="G118" i="4"/>
  <c r="I118" i="4" s="1"/>
  <c r="K118" i="4" s="1"/>
  <c r="L118" i="4" s="1"/>
  <c r="M118" i="4" s="1"/>
  <c r="I73" i="4"/>
  <c r="K73" i="4" s="1"/>
  <c r="L73" i="4" s="1"/>
  <c r="M73" i="4" s="1"/>
  <c r="I451" i="4"/>
  <c r="K451" i="4" s="1"/>
  <c r="L451" i="4" s="1"/>
  <c r="M451" i="4" s="1"/>
  <c r="G109" i="4"/>
  <c r="I109" i="4" s="1"/>
  <c r="K109" i="4" s="1"/>
  <c r="L109" i="4" s="1"/>
  <c r="M109" i="4" s="1"/>
  <c r="G246" i="4"/>
  <c r="I246" i="4" s="1"/>
  <c r="K246" i="4" s="1"/>
  <c r="L246" i="4" s="1"/>
  <c r="M246" i="4" s="1"/>
  <c r="G114" i="4"/>
  <c r="I114" i="4" s="1"/>
  <c r="K114" i="4" s="1"/>
  <c r="L114" i="4" s="1"/>
  <c r="M114" i="4" s="1"/>
  <c r="G134" i="4"/>
  <c r="I134" i="4" s="1"/>
  <c r="K134" i="4" s="1"/>
  <c r="L134" i="4" s="1"/>
  <c r="M134" i="4" s="1"/>
  <c r="G245" i="4"/>
  <c r="I245" i="4" s="1"/>
  <c r="K245" i="4" s="1"/>
  <c r="L245" i="4" s="1"/>
  <c r="M245" i="4" s="1"/>
  <c r="G200" i="4"/>
  <c r="I200" i="4" s="1"/>
  <c r="K200" i="4" s="1"/>
  <c r="L200" i="4" s="1"/>
  <c r="M200" i="4" s="1"/>
  <c r="G285" i="4"/>
  <c r="I285" i="4" s="1"/>
  <c r="K285" i="4" s="1"/>
  <c r="L285" i="4" s="1"/>
  <c r="M285" i="4" s="1"/>
  <c r="G380" i="4"/>
  <c r="I380" i="4" s="1"/>
  <c r="K380" i="4" s="1"/>
  <c r="L380" i="4" s="1"/>
  <c r="M380" i="4" s="1"/>
  <c r="I429" i="4"/>
  <c r="K429" i="4" s="1"/>
  <c r="L429" i="4" s="1"/>
  <c r="M429" i="4" s="1"/>
  <c r="G233" i="4"/>
  <c r="I233" i="4" s="1"/>
  <c r="K233" i="4" s="1"/>
  <c r="L233" i="4" s="1"/>
  <c r="M233" i="4" s="1"/>
  <c r="G393" i="4"/>
  <c r="I393" i="4" s="1"/>
  <c r="K393" i="4" s="1"/>
  <c r="L393" i="4" s="1"/>
  <c r="M393" i="4" s="1"/>
  <c r="G269" i="4"/>
  <c r="I269" i="4" s="1"/>
  <c r="K269" i="4" s="1"/>
  <c r="L269" i="4" s="1"/>
  <c r="M269" i="4" s="1"/>
  <c r="G61" i="4"/>
  <c r="I61" i="4" s="1"/>
  <c r="K61" i="4" s="1"/>
  <c r="L61" i="4" s="1"/>
  <c r="M61" i="4" s="1"/>
  <c r="G263" i="4"/>
  <c r="I263" i="4" s="1"/>
  <c r="K263" i="4" s="1"/>
  <c r="L263" i="4" s="1"/>
  <c r="M263" i="4" s="1"/>
  <c r="G257" i="4"/>
  <c r="I257" i="4" s="1"/>
  <c r="K257" i="4" s="1"/>
  <c r="L257" i="4" s="1"/>
  <c r="M257" i="4" s="1"/>
  <c r="G274" i="4"/>
  <c r="I274" i="4" s="1"/>
  <c r="K274" i="4" s="1"/>
  <c r="L274" i="4" s="1"/>
  <c r="M274" i="4" s="1"/>
  <c r="G284" i="4"/>
  <c r="I284" i="4" s="1"/>
  <c r="K284" i="4" s="1"/>
  <c r="L284" i="4" s="1"/>
  <c r="M284" i="4" s="1"/>
  <c r="G420" i="4"/>
  <c r="I420" i="4" s="1"/>
  <c r="K420" i="4" s="1"/>
  <c r="L420" i="4" s="1"/>
  <c r="M420" i="4" s="1"/>
  <c r="G272" i="4"/>
  <c r="I272" i="4" s="1"/>
  <c r="K272" i="4" s="1"/>
  <c r="L272" i="4" s="1"/>
  <c r="M272" i="4" s="1"/>
  <c r="G446" i="4"/>
  <c r="I446" i="4" s="1"/>
  <c r="K446" i="4" s="1"/>
  <c r="L446" i="4" s="1"/>
  <c r="M446" i="4" s="1"/>
  <c r="I247" i="4"/>
  <c r="K247" i="4" s="1"/>
  <c r="L247" i="4" s="1"/>
  <c r="M247" i="4" s="1"/>
  <c r="G214" i="4"/>
  <c r="I214" i="4" s="1"/>
  <c r="K214" i="4" s="1"/>
  <c r="L214" i="4" s="1"/>
  <c r="M214" i="4" s="1"/>
  <c r="G112" i="4"/>
  <c r="I112" i="4" s="1"/>
  <c r="K112" i="4" s="1"/>
  <c r="L112" i="4" s="1"/>
  <c r="M112" i="4" s="1"/>
  <c r="G165" i="4"/>
  <c r="I165" i="4" s="1"/>
  <c r="K165" i="4" s="1"/>
  <c r="L165" i="4" s="1"/>
  <c r="M165" i="4" s="1"/>
  <c r="G192" i="4"/>
  <c r="I192" i="4" s="1"/>
  <c r="K192" i="4" s="1"/>
  <c r="L192" i="4" s="1"/>
  <c r="M192" i="4" s="1"/>
  <c r="G149" i="4"/>
  <c r="I149" i="4" s="1"/>
  <c r="K149" i="4" s="1"/>
  <c r="L149" i="4" s="1"/>
  <c r="M149" i="4" s="1"/>
  <c r="G77" i="4"/>
  <c r="I77" i="4" s="1"/>
  <c r="K77" i="4" s="1"/>
  <c r="L77" i="4" s="1"/>
  <c r="M77" i="4" s="1"/>
  <c r="G365" i="4"/>
  <c r="I365" i="4" s="1"/>
  <c r="K365" i="4" s="1"/>
  <c r="L365" i="4" s="1"/>
  <c r="M365" i="4" s="1"/>
  <c r="G193" i="4"/>
  <c r="I193" i="4" s="1"/>
  <c r="K193" i="4" s="1"/>
  <c r="L193" i="4" s="1"/>
  <c r="M193" i="4" s="1"/>
  <c r="G120" i="4"/>
  <c r="I120" i="4" s="1"/>
  <c r="K120" i="4" s="1"/>
  <c r="L120" i="4" s="1"/>
  <c r="M120" i="4" s="1"/>
  <c r="G184" i="4"/>
  <c r="I184" i="4" s="1"/>
  <c r="K184" i="4" s="1"/>
  <c r="L184" i="4" s="1"/>
  <c r="M184" i="4" s="1"/>
  <c r="G417" i="4"/>
  <c r="I417" i="4" s="1"/>
  <c r="K417" i="4" s="1"/>
  <c r="L417" i="4" s="1"/>
  <c r="M417" i="4" s="1"/>
  <c r="G316" i="4"/>
  <c r="I316" i="4" s="1"/>
  <c r="K316" i="4" s="1"/>
  <c r="L316" i="4" s="1"/>
  <c r="M316" i="4" s="1"/>
  <c r="G117" i="4"/>
  <c r="I117" i="4" s="1"/>
  <c r="K117" i="4" s="1"/>
  <c r="L117" i="4" s="1"/>
  <c r="M117" i="4" s="1"/>
  <c r="I92" i="4"/>
  <c r="K92" i="4" s="1"/>
  <c r="L92" i="4" s="1"/>
  <c r="M92" i="4" s="1"/>
  <c r="G309" i="4"/>
  <c r="I309" i="4" s="1"/>
  <c r="K309" i="4" s="1"/>
  <c r="L309" i="4" s="1"/>
  <c r="M309" i="4" s="1"/>
  <c r="G308" i="4"/>
  <c r="I308" i="4" s="1"/>
  <c r="K308" i="4" s="1"/>
  <c r="L308" i="4" s="1"/>
  <c r="M308" i="4" s="1"/>
  <c r="G275" i="4"/>
  <c r="I275" i="4" s="1"/>
  <c r="K275" i="4" s="1"/>
  <c r="L275" i="4" s="1"/>
  <c r="M275" i="4" s="1"/>
  <c r="G288" i="4"/>
  <c r="I288" i="4" s="1"/>
  <c r="K288" i="4" s="1"/>
  <c r="L288" i="4" s="1"/>
  <c r="M288" i="4" s="1"/>
  <c r="G70" i="4"/>
  <c r="I70" i="4" s="1"/>
  <c r="K70" i="4" s="1"/>
  <c r="L70" i="4" s="1"/>
  <c r="M70" i="4" s="1"/>
  <c r="G286" i="4"/>
  <c r="I286" i="4" s="1"/>
  <c r="K286" i="4" s="1"/>
  <c r="L286" i="4" s="1"/>
  <c r="M286" i="4" s="1"/>
  <c r="G336" i="4"/>
  <c r="I336" i="4" s="1"/>
  <c r="K336" i="4" s="1"/>
  <c r="L336" i="4" s="1"/>
  <c r="M336" i="4" s="1"/>
  <c r="G182" i="4"/>
  <c r="I182" i="4" s="1"/>
  <c r="K182" i="4" s="1"/>
  <c r="L182" i="4" s="1"/>
  <c r="M182" i="4" s="1"/>
  <c r="G239" i="4"/>
  <c r="I239" i="4" s="1"/>
  <c r="K239" i="4" s="1"/>
  <c r="L239" i="4" s="1"/>
  <c r="M239" i="4" s="1"/>
  <c r="G436" i="4"/>
  <c r="I436" i="4" s="1"/>
  <c r="K436" i="4" s="1"/>
  <c r="L436" i="4" s="1"/>
  <c r="M436" i="4" s="1"/>
  <c r="G402" i="4"/>
  <c r="I402" i="4" s="1"/>
  <c r="K402" i="4" s="1"/>
  <c r="L402" i="4" s="1"/>
  <c r="M402" i="4" s="1"/>
  <c r="G103" i="4"/>
  <c r="I103" i="4" s="1"/>
  <c r="K103" i="4" s="1"/>
  <c r="L103" i="4" s="1"/>
  <c r="M103" i="4" s="1"/>
  <c r="G356" i="4"/>
  <c r="I356" i="4" s="1"/>
  <c r="K356" i="4" s="1"/>
  <c r="L356" i="4" s="1"/>
  <c r="M356" i="4" s="1"/>
  <c r="G303" i="4"/>
  <c r="I303" i="4" s="1"/>
  <c r="K303" i="4" s="1"/>
  <c r="L303" i="4" s="1"/>
  <c r="M303" i="4" s="1"/>
  <c r="G431" i="4"/>
  <c r="I431" i="4" s="1"/>
  <c r="K431" i="4" s="1"/>
  <c r="L431" i="4" s="1"/>
  <c r="M431" i="4" s="1"/>
  <c r="G244" i="4"/>
  <c r="I244" i="4" s="1"/>
  <c r="K244" i="4" s="1"/>
  <c r="L244" i="4" s="1"/>
  <c r="M244" i="4" s="1"/>
  <c r="I394" i="4"/>
  <c r="K394" i="4" s="1"/>
  <c r="L394" i="4" s="1"/>
  <c r="M394" i="4" s="1"/>
  <c r="G126" i="4"/>
  <c r="I126" i="4" s="1"/>
  <c r="K126" i="4" s="1"/>
  <c r="L126" i="4" s="1"/>
  <c r="M126" i="4" s="1"/>
  <c r="G397" i="4"/>
  <c r="I397" i="4" s="1"/>
  <c r="K397" i="4" s="1"/>
  <c r="L397" i="4" s="1"/>
  <c r="M397" i="4" s="1"/>
  <c r="G300" i="4"/>
  <c r="I300" i="4" s="1"/>
  <c r="K300" i="4" s="1"/>
  <c r="L300" i="4" s="1"/>
  <c r="M300" i="4" s="1"/>
  <c r="G211" i="4"/>
  <c r="I211" i="4" s="1"/>
  <c r="K211" i="4" s="1"/>
  <c r="L211" i="4" s="1"/>
  <c r="M211" i="4" s="1"/>
  <c r="G84" i="4"/>
  <c r="I84" i="4" s="1"/>
  <c r="K84" i="4" s="1"/>
  <c r="L84" i="4" s="1"/>
  <c r="M84" i="4" s="1"/>
  <c r="G418" i="4"/>
  <c r="I418" i="4" s="1"/>
  <c r="K418" i="4" s="1"/>
  <c r="L418" i="4" s="1"/>
  <c r="M418" i="4" s="1"/>
  <c r="G424" i="4"/>
  <c r="I424" i="4" s="1"/>
  <c r="K424" i="4" s="1"/>
  <c r="L424" i="4" s="1"/>
  <c r="M424" i="4" s="1"/>
  <c r="I371" i="4"/>
  <c r="K371" i="4" s="1"/>
  <c r="L371" i="4" s="1"/>
  <c r="M371" i="4" s="1"/>
  <c r="I463" i="4"/>
  <c r="K463" i="4" s="1"/>
  <c r="L463" i="4" s="1"/>
  <c r="M463" i="4" s="1"/>
  <c r="I100" i="4"/>
  <c r="K100" i="4" s="1"/>
  <c r="L100" i="4" s="1"/>
  <c r="M100" i="4" s="1"/>
  <c r="I329" i="4"/>
  <c r="K329" i="4" s="1"/>
  <c r="L329" i="4" s="1"/>
  <c r="M329" i="4" s="1"/>
  <c r="I382" i="4"/>
  <c r="K382" i="4" s="1"/>
  <c r="L382" i="4" s="1"/>
  <c r="M382" i="4" s="1"/>
  <c r="I375" i="4"/>
  <c r="K375" i="4" s="1"/>
  <c r="L375" i="4" s="1"/>
  <c r="M375" i="4" s="1"/>
  <c r="G146" i="4"/>
  <c r="I146" i="4" s="1"/>
  <c r="K146" i="4" s="1"/>
  <c r="L146" i="4" s="1"/>
  <c r="M146" i="4" s="1"/>
  <c r="I358" i="4"/>
  <c r="K358" i="4" s="1"/>
  <c r="L358" i="4" s="1"/>
  <c r="M358" i="4" s="1"/>
  <c r="I453" i="4"/>
  <c r="K453" i="4" s="1"/>
  <c r="L453" i="4" s="1"/>
  <c r="M453" i="4" s="1"/>
  <c r="G282" i="4"/>
  <c r="I282" i="4" s="1"/>
  <c r="K282" i="4" s="1"/>
  <c r="L282" i="4" s="1"/>
  <c r="M282" i="4" s="1"/>
  <c r="G176" i="4"/>
  <c r="I176" i="4" s="1"/>
  <c r="K176" i="4" s="1"/>
  <c r="L176" i="4" s="1"/>
  <c r="M176" i="4" s="1"/>
  <c r="G93" i="4"/>
  <c r="I93" i="4" s="1"/>
  <c r="K93" i="4" s="1"/>
  <c r="L93" i="4" s="1"/>
  <c r="M93" i="4" s="1"/>
  <c r="G250" i="4"/>
  <c r="I250" i="4" s="1"/>
  <c r="K250" i="4" s="1"/>
  <c r="L250" i="4" s="1"/>
  <c r="M250" i="4" s="1"/>
  <c r="G58" i="4"/>
  <c r="I58" i="4" s="1"/>
  <c r="K58" i="4" s="1"/>
  <c r="L58" i="4" s="1"/>
  <c r="M58" i="4" s="1"/>
  <c r="G422" i="4"/>
  <c r="I422" i="4" s="1"/>
  <c r="K422" i="4" s="1"/>
  <c r="L422" i="4" s="1"/>
  <c r="M422" i="4" s="1"/>
  <c r="I64" i="4"/>
  <c r="K64" i="4" s="1"/>
  <c r="L64" i="4" s="1"/>
  <c r="M64" i="4" s="1"/>
  <c r="G89" i="4"/>
  <c r="I89" i="4" s="1"/>
  <c r="K89" i="4" s="1"/>
  <c r="L89" i="4" s="1"/>
  <c r="M89" i="4" s="1"/>
  <c r="I408" i="4"/>
  <c r="K408" i="4" s="1"/>
  <c r="L408" i="4" s="1"/>
  <c r="M408" i="4" s="1"/>
  <c r="G430" i="4"/>
  <c r="I430" i="4" s="1"/>
  <c r="K430" i="4" s="1"/>
  <c r="L430" i="4" s="1"/>
  <c r="M430" i="4" s="1"/>
  <c r="G212" i="4"/>
  <c r="I212" i="4" s="1"/>
  <c r="K212" i="4" s="1"/>
  <c r="L212" i="4" s="1"/>
  <c r="M212" i="4" s="1"/>
  <c r="G172" i="4"/>
  <c r="I172" i="4" s="1"/>
  <c r="K172" i="4" s="1"/>
  <c r="L172" i="4" s="1"/>
  <c r="M172" i="4" s="1"/>
  <c r="G340" i="4"/>
  <c r="I340" i="4" s="1"/>
  <c r="K340" i="4" s="1"/>
  <c r="L340" i="4" s="1"/>
  <c r="M340" i="4" s="1"/>
  <c r="I349" i="4"/>
  <c r="K349" i="4" s="1"/>
  <c r="L349" i="4" s="1"/>
  <c r="M349" i="4" s="1"/>
  <c r="G384" i="4"/>
  <c r="I384" i="4" s="1"/>
  <c r="K384" i="4" s="1"/>
  <c r="L384" i="4" s="1"/>
  <c r="M384" i="4" s="1"/>
  <c r="I293" i="4"/>
  <c r="K293" i="4" s="1"/>
  <c r="L293" i="4" s="1"/>
  <c r="M293" i="4" s="1"/>
  <c r="G353" i="4"/>
  <c r="I353" i="4" s="1"/>
  <c r="K353" i="4" s="1"/>
  <c r="L353" i="4" s="1"/>
  <c r="M353" i="4" s="1"/>
  <c r="G254" i="4"/>
  <c r="I254" i="4" s="1"/>
  <c r="K254" i="4" s="1"/>
  <c r="L254" i="4" s="1"/>
  <c r="M254" i="4" s="1"/>
  <c r="G196" i="4"/>
  <c r="I196" i="4" s="1"/>
  <c r="K196" i="4" s="1"/>
  <c r="L196" i="4" s="1"/>
  <c r="M196" i="4" s="1"/>
  <c r="I370" i="4"/>
  <c r="K370" i="4" s="1"/>
  <c r="L370" i="4" s="1"/>
  <c r="M370" i="4" s="1"/>
  <c r="G367" i="4"/>
  <c r="I367" i="4" s="1"/>
  <c r="K367" i="4" s="1"/>
  <c r="L367" i="4" s="1"/>
  <c r="M367" i="4" s="1"/>
  <c r="I346" i="4"/>
  <c r="K346" i="4" s="1"/>
  <c r="L346" i="4" s="1"/>
  <c r="M346" i="4" s="1"/>
  <c r="I398" i="4"/>
  <c r="K398" i="4" s="1"/>
  <c r="L398" i="4" s="1"/>
  <c r="M398" i="4" s="1"/>
  <c r="G455" i="4"/>
  <c r="I455" i="4" s="1"/>
  <c r="K455" i="4" s="1"/>
  <c r="L455" i="4" s="1"/>
  <c r="M455" i="4" s="1"/>
  <c r="G213" i="4"/>
  <c r="I213" i="4" s="1"/>
  <c r="K213" i="4" s="1"/>
  <c r="L213" i="4" s="1"/>
  <c r="M213" i="4" s="1"/>
  <c r="I136" i="4"/>
  <c r="K136" i="4" s="1"/>
  <c r="L136" i="4" s="1"/>
  <c r="M136" i="4" s="1"/>
  <c r="I267" i="4"/>
  <c r="K267" i="4" s="1"/>
  <c r="L267" i="4" s="1"/>
  <c r="M267" i="4" s="1"/>
  <c r="G76" i="4"/>
  <c r="I76" i="4" s="1"/>
  <c r="K76" i="4" s="1"/>
  <c r="L76" i="4" s="1"/>
  <c r="M76" i="4" s="1"/>
  <c r="I386" i="4"/>
  <c r="K386" i="4" s="1"/>
  <c r="L386" i="4" s="1"/>
  <c r="M386" i="4" s="1"/>
  <c r="I428" i="4"/>
  <c r="K428" i="4" s="1"/>
  <c r="L428" i="4" s="1"/>
  <c r="M428" i="4" s="1"/>
  <c r="I343" i="4"/>
  <c r="K343" i="4" s="1"/>
  <c r="L343" i="4" s="1"/>
  <c r="M343" i="4" s="1"/>
  <c r="G403" i="4"/>
  <c r="I403" i="4" s="1"/>
  <c r="K403" i="4" s="1"/>
  <c r="L403" i="4" s="1"/>
  <c r="M403" i="4" s="1"/>
  <c r="G243" i="4"/>
  <c r="I243" i="4" s="1"/>
  <c r="K243" i="4" s="1"/>
  <c r="L243" i="4" s="1"/>
  <c r="M243" i="4" s="1"/>
  <c r="G276" i="4"/>
  <c r="I276" i="4" s="1"/>
  <c r="K276" i="4" s="1"/>
  <c r="L276" i="4" s="1"/>
  <c r="M276" i="4" s="1"/>
  <c r="G168" i="4"/>
  <c r="I168" i="4" s="1"/>
  <c r="K168" i="4" s="1"/>
  <c r="L168" i="4" s="1"/>
  <c r="M168" i="4" s="1"/>
  <c r="I445" i="4"/>
  <c r="K445" i="4" s="1"/>
  <c r="L445" i="4" s="1"/>
  <c r="M445" i="4" s="1"/>
  <c r="I391" i="4"/>
  <c r="K391" i="4" s="1"/>
  <c r="L391" i="4" s="1"/>
  <c r="M391" i="4" s="1"/>
  <c r="G438" i="4"/>
  <c r="I438" i="4" s="1"/>
  <c r="K438" i="4" s="1"/>
  <c r="L438" i="4" s="1"/>
  <c r="M438" i="4" s="1"/>
  <c r="I454" i="4"/>
  <c r="K454" i="4" s="1"/>
  <c r="L454" i="4" s="1"/>
  <c r="M454" i="4" s="1"/>
  <c r="I311" i="4"/>
  <c r="K311" i="4" s="1"/>
  <c r="L311" i="4" s="1"/>
  <c r="M311" i="4" s="1"/>
  <c r="G249" i="4"/>
  <c r="I249" i="4" s="1"/>
  <c r="K249" i="4" s="1"/>
  <c r="L249" i="4" s="1"/>
  <c r="M249" i="4" s="1"/>
  <c r="I294" i="4"/>
  <c r="K294" i="4" s="1"/>
  <c r="L294" i="4" s="1"/>
  <c r="M294" i="4" s="1"/>
  <c r="I401" i="4"/>
  <c r="K401" i="4" s="1"/>
  <c r="L401" i="4" s="1"/>
  <c r="M401" i="4" s="1"/>
  <c r="I219" i="4"/>
  <c r="K219" i="4" s="1"/>
  <c r="L219" i="4" s="1"/>
  <c r="M219" i="4" s="1"/>
  <c r="I378" i="4"/>
  <c r="K378" i="4" s="1"/>
  <c r="L378" i="4" s="1"/>
  <c r="M378" i="4" s="1"/>
  <c r="G345" i="4"/>
  <c r="I345" i="4" s="1"/>
  <c r="K345" i="4" s="1"/>
  <c r="L345" i="4" s="1"/>
  <c r="M345" i="4" s="1"/>
  <c r="G224" i="4"/>
  <c r="I224" i="4" s="1"/>
  <c r="K224" i="4" s="1"/>
  <c r="L224" i="4" s="1"/>
  <c r="M224" i="4" s="1"/>
  <c r="G251" i="4"/>
  <c r="I251" i="4" s="1"/>
  <c r="K251" i="4" s="1"/>
  <c r="L251" i="4" s="1"/>
  <c r="M251" i="4" s="1"/>
  <c r="G153" i="4"/>
  <c r="I153" i="4" s="1"/>
  <c r="K153" i="4" s="1"/>
  <c r="L153" i="4" s="1"/>
  <c r="M153" i="4" s="1"/>
  <c r="G310" i="4"/>
  <c r="I310" i="4" s="1"/>
  <c r="K310" i="4" s="1"/>
  <c r="L310" i="4" s="1"/>
  <c r="M310" i="4" s="1"/>
  <c r="I432" i="4"/>
  <c r="K432" i="4" s="1"/>
  <c r="L432" i="4" s="1"/>
  <c r="M432" i="4" s="1"/>
  <c r="G416" i="4"/>
  <c r="I416" i="4" s="1"/>
  <c r="K416" i="4" s="1"/>
  <c r="L416" i="4" s="1"/>
  <c r="M416" i="4" s="1"/>
  <c r="I460" i="4"/>
  <c r="K460" i="4" s="1"/>
  <c r="L460" i="4" s="1"/>
  <c r="M460" i="4" s="1"/>
  <c r="I317" i="4"/>
  <c r="K317" i="4" s="1"/>
  <c r="L317" i="4" s="1"/>
  <c r="M317" i="4" s="1"/>
  <c r="I441" i="4"/>
  <c r="K441" i="4" s="1"/>
  <c r="L441" i="4" s="1"/>
  <c r="M441" i="4" s="1"/>
  <c r="I376" i="4"/>
  <c r="K376" i="4" s="1"/>
  <c r="L376" i="4" s="1"/>
  <c r="M376" i="4" s="1"/>
  <c r="G188" i="4"/>
  <c r="I188" i="4" s="1"/>
  <c r="K188" i="4" s="1"/>
  <c r="L188" i="4" s="1"/>
  <c r="M188" i="4" s="1"/>
  <c r="G252" i="4"/>
  <c r="I252" i="4" s="1"/>
  <c r="K252" i="4" s="1"/>
  <c r="L252" i="4" s="1"/>
  <c r="M252" i="4" s="1"/>
  <c r="G205" i="4"/>
  <c r="I205" i="4" s="1"/>
  <c r="K205" i="4" s="1"/>
  <c r="L205" i="4" s="1"/>
  <c r="M205" i="4" s="1"/>
  <c r="G148" i="4"/>
  <c r="I148" i="4" s="1"/>
  <c r="K148" i="4" s="1"/>
  <c r="L148" i="4" s="1"/>
  <c r="M148" i="4" s="1"/>
  <c r="I116" i="4"/>
  <c r="K116" i="4" s="1"/>
  <c r="L116" i="4" s="1"/>
  <c r="M116" i="4" s="1"/>
  <c r="G229" i="4"/>
  <c r="I229" i="4" s="1"/>
  <c r="K229" i="4" s="1"/>
  <c r="L229" i="4" s="1"/>
  <c r="M229" i="4" s="1"/>
  <c r="G53" i="4"/>
  <c r="I53" i="4" s="1"/>
  <c r="K53" i="4" s="1"/>
  <c r="L53" i="4" s="1"/>
  <c r="M53" i="4" s="1"/>
  <c r="G69" i="4"/>
  <c r="I69" i="4" s="1"/>
  <c r="K69" i="4" s="1"/>
  <c r="L69" i="4" s="1"/>
  <c r="M69" i="4" s="1"/>
  <c r="G215" i="4"/>
  <c r="I215" i="4" s="1"/>
  <c r="K215" i="4" s="1"/>
  <c r="L215" i="4" s="1"/>
  <c r="M215" i="4" s="1"/>
  <c r="G194" i="4"/>
  <c r="I194" i="4" s="1"/>
  <c r="K194" i="4" s="1"/>
  <c r="L194" i="4" s="1"/>
  <c r="M194" i="4" s="1"/>
  <c r="G304" i="4"/>
  <c r="I304" i="4" s="1"/>
  <c r="K304" i="4" s="1"/>
  <c r="L304" i="4" s="1"/>
  <c r="M304" i="4" s="1"/>
  <c r="I348" i="4"/>
  <c r="K348" i="4" s="1"/>
  <c r="L348" i="4" s="1"/>
  <c r="M348" i="4" s="1"/>
  <c r="I404" i="4"/>
  <c r="K404" i="4" s="1"/>
  <c r="L404" i="4" s="1"/>
  <c r="M404" i="4" s="1"/>
  <c r="I313" i="4"/>
  <c r="K313" i="4" s="1"/>
  <c r="L313" i="4" s="1"/>
  <c r="M313" i="4" s="1"/>
  <c r="G208" i="4"/>
  <c r="I208" i="4" s="1"/>
  <c r="K208" i="4" s="1"/>
  <c r="L208" i="4" s="1"/>
  <c r="M208" i="4" s="1"/>
  <c r="G204" i="4"/>
  <c r="I204" i="4" s="1"/>
  <c r="K204" i="4" s="1"/>
  <c r="L204" i="4" s="1"/>
  <c r="M204" i="4" s="1"/>
  <c r="I181" i="4"/>
  <c r="K181" i="4" s="1"/>
  <c r="L181" i="4" s="1"/>
  <c r="M181" i="4" s="1"/>
  <c r="G389" i="4"/>
  <c r="I389" i="4" s="1"/>
  <c r="K389" i="4" s="1"/>
  <c r="L389" i="4" s="1"/>
  <c r="M389" i="4" s="1"/>
  <c r="G63" i="4"/>
  <c r="I63" i="4" s="1"/>
  <c r="K63" i="4" s="1"/>
  <c r="L63" i="4" s="1"/>
  <c r="M63" i="4" s="1"/>
  <c r="G324" i="4"/>
  <c r="I324" i="4" s="1"/>
  <c r="K324" i="4" s="1"/>
  <c r="L324" i="4" s="1"/>
  <c r="M324" i="4" s="1"/>
  <c r="G137" i="4"/>
  <c r="I137" i="4" s="1"/>
  <c r="K137" i="4" s="1"/>
  <c r="L137" i="4" s="1"/>
  <c r="M137" i="4" s="1"/>
  <c r="G337" i="4"/>
  <c r="I337" i="4" s="1"/>
  <c r="K337" i="4" s="1"/>
  <c r="L337" i="4" s="1"/>
  <c r="M337" i="4" s="1"/>
  <c r="G297" i="4"/>
  <c r="I297" i="4" s="1"/>
  <c r="K297" i="4" s="1"/>
  <c r="L297" i="4" s="1"/>
  <c r="M297" i="4" s="1"/>
  <c r="G322" i="4"/>
  <c r="I322" i="4" s="1"/>
  <c r="K322" i="4" s="1"/>
  <c r="L322" i="4" s="1"/>
  <c r="M322" i="4" s="1"/>
  <c r="G260" i="4"/>
  <c r="I260" i="4" s="1"/>
  <c r="K260" i="4" s="1"/>
  <c r="L260" i="4" s="1"/>
  <c r="M260" i="4" s="1"/>
  <c r="G122" i="4"/>
  <c r="I122" i="4" s="1"/>
  <c r="K122" i="4" s="1"/>
  <c r="L122" i="4" s="1"/>
  <c r="M122" i="4" s="1"/>
  <c r="I314" i="4"/>
  <c r="K314" i="4" s="1"/>
  <c r="L314" i="4" s="1"/>
  <c r="M314" i="4" s="1"/>
  <c r="G352" i="4"/>
  <c r="I352" i="4" s="1"/>
  <c r="K352" i="4" s="1"/>
  <c r="L352" i="4" s="1"/>
  <c r="M352" i="4" s="1"/>
  <c r="G381" i="4"/>
  <c r="I381" i="4" s="1"/>
  <c r="K381" i="4" s="1"/>
  <c r="L381" i="4" s="1"/>
  <c r="M381" i="4" s="1"/>
  <c r="I363" i="4"/>
  <c r="K363" i="4" s="1"/>
  <c r="L363" i="4" s="1"/>
  <c r="M363" i="4" s="1"/>
  <c r="I405" i="4"/>
  <c r="K405" i="4" s="1"/>
  <c r="L405" i="4" s="1"/>
  <c r="M405" i="4" s="1"/>
  <c r="I457" i="4"/>
  <c r="K457" i="4" s="1"/>
  <c r="L457" i="4" s="1"/>
  <c r="M457" i="4" s="1"/>
  <c r="I452" i="4"/>
  <c r="K452" i="4" s="1"/>
  <c r="L452" i="4" s="1"/>
  <c r="M452" i="4" s="1"/>
  <c r="I443" i="4"/>
  <c r="K443" i="4" s="1"/>
  <c r="L443" i="4" s="1"/>
  <c r="M443" i="4" s="1"/>
  <c r="I434" i="4"/>
  <c r="K434" i="4" s="1"/>
  <c r="L434" i="4" s="1"/>
  <c r="M434" i="4" s="1"/>
  <c r="I411" i="4"/>
  <c r="K411" i="4" s="1"/>
  <c r="L411" i="4" s="1"/>
  <c r="M411" i="4" s="1"/>
  <c r="I437" i="4"/>
  <c r="K437" i="4" s="1"/>
  <c r="L437" i="4" s="1"/>
  <c r="M437" i="4" s="1"/>
  <c r="I462" i="4"/>
  <c r="K462" i="4" s="1"/>
  <c r="L462" i="4" s="1"/>
  <c r="M462" i="4" s="1"/>
  <c r="I448" i="4"/>
  <c r="K448" i="4" s="1"/>
  <c r="L448" i="4" s="1"/>
  <c r="M448" i="4" s="1"/>
  <c r="G232" i="4"/>
  <c r="I232" i="4" s="1"/>
  <c r="K232" i="4" s="1"/>
  <c r="L232" i="4" s="1"/>
  <c r="M232" i="4" s="1"/>
  <c r="G167" i="4"/>
  <c r="I167" i="4" s="1"/>
  <c r="K167" i="4" s="1"/>
  <c r="L167" i="4" s="1"/>
  <c r="M167" i="4" s="1"/>
  <c r="I364" i="4"/>
  <c r="K364" i="4" s="1"/>
  <c r="L364" i="4" s="1"/>
  <c r="M364" i="4" s="1"/>
  <c r="G395" i="4"/>
  <c r="I395" i="4" s="1"/>
  <c r="K395" i="4" s="1"/>
  <c r="L395" i="4" s="1"/>
  <c r="M395" i="4" s="1"/>
  <c r="G292" i="4"/>
  <c r="I292" i="4" s="1"/>
  <c r="K292" i="4" s="1"/>
  <c r="L292" i="4" s="1"/>
  <c r="M292" i="4" s="1"/>
  <c r="I206" i="4"/>
  <c r="K206" i="4" s="1"/>
  <c r="L206" i="4" s="1"/>
  <c r="M206" i="4" s="1"/>
  <c r="G111" i="4"/>
  <c r="I111" i="4" s="1"/>
  <c r="K111" i="4" s="1"/>
  <c r="L111" i="4" s="1"/>
  <c r="M111" i="4" s="1"/>
  <c r="I291" i="4"/>
  <c r="K291" i="4" s="1"/>
  <c r="L291" i="4" s="1"/>
  <c r="M291" i="4" s="1"/>
  <c r="G190" i="4"/>
  <c r="I190" i="4" s="1"/>
  <c r="K190" i="4" s="1"/>
  <c r="L190" i="4" s="1"/>
  <c r="M190" i="4" s="1"/>
  <c r="G71" i="4"/>
  <c r="I71" i="4" s="1"/>
  <c r="K71" i="4" s="1"/>
  <c r="L71" i="4" s="1"/>
  <c r="M71" i="4" s="1"/>
  <c r="I341" i="4"/>
  <c r="K341" i="4" s="1"/>
  <c r="L341" i="4" s="1"/>
  <c r="M341" i="4" s="1"/>
  <c r="I344" i="4"/>
  <c r="K344" i="4" s="1"/>
  <c r="L344" i="4" s="1"/>
  <c r="M344" i="4" s="1"/>
  <c r="I198" i="4"/>
  <c r="K198" i="4" s="1"/>
  <c r="L198" i="4" s="1"/>
  <c r="M198" i="4" s="1"/>
  <c r="I130" i="4"/>
  <c r="K130" i="4" s="1"/>
  <c r="L130" i="4" s="1"/>
  <c r="M130" i="4" s="1"/>
  <c r="G225" i="4"/>
  <c r="I225" i="4" s="1"/>
  <c r="K225" i="4" s="1"/>
  <c r="L225" i="4" s="1"/>
  <c r="M225" i="4" s="1"/>
  <c r="I154" i="4"/>
  <c r="K154" i="4" s="1"/>
  <c r="L154" i="4" s="1"/>
  <c r="M154" i="4" s="1"/>
  <c r="I80" i="4"/>
  <c r="K80" i="4" s="1"/>
  <c r="L80" i="4" s="1"/>
  <c r="M80" i="4" s="1"/>
  <c r="G179" i="4"/>
  <c r="I179" i="4" s="1"/>
  <c r="K179" i="4" s="1"/>
  <c r="L179" i="4" s="1"/>
  <c r="M179" i="4" s="1"/>
  <c r="G201" i="4"/>
  <c r="I201" i="4" s="1"/>
  <c r="K201" i="4" s="1"/>
  <c r="L201" i="4" s="1"/>
  <c r="M201" i="4" s="1"/>
  <c r="I218" i="4"/>
  <c r="K218" i="4" s="1"/>
  <c r="L218" i="4" s="1"/>
  <c r="M218" i="4" s="1"/>
  <c r="I97" i="4"/>
  <c r="K97" i="4" s="1"/>
  <c r="L97" i="4" s="1"/>
  <c r="M97" i="4" s="1"/>
  <c r="G164" i="4"/>
  <c r="I164" i="4" s="1"/>
  <c r="K164" i="4" s="1"/>
  <c r="L164" i="4" s="1"/>
  <c r="M164" i="4" s="1"/>
  <c r="G326" i="4"/>
  <c r="I326" i="4" s="1"/>
  <c r="K326" i="4" s="1"/>
  <c r="L326" i="4" s="1"/>
  <c r="M326" i="4" s="1"/>
  <c r="I199" i="4"/>
  <c r="K199" i="4" s="1"/>
  <c r="L199" i="4" s="1"/>
  <c r="M199" i="4" s="1"/>
  <c r="G163" i="4"/>
  <c r="I163" i="4" s="1"/>
  <c r="K163" i="4" s="1"/>
  <c r="L163" i="4" s="1"/>
  <c r="M163" i="4" s="1"/>
  <c r="I400" i="4"/>
  <c r="K400" i="4" s="1"/>
  <c r="L400" i="4" s="1"/>
  <c r="M400" i="4" s="1"/>
  <c r="I306" i="4"/>
  <c r="K306" i="4" s="1"/>
  <c r="L306" i="4" s="1"/>
  <c r="M306" i="4" s="1"/>
  <c r="G171" i="4"/>
  <c r="I171" i="4" s="1"/>
  <c r="K171" i="4" s="1"/>
  <c r="L171" i="4" s="1"/>
  <c r="M171" i="4" s="1"/>
  <c r="G65" i="4"/>
  <c r="I65" i="4" s="1"/>
  <c r="K65" i="4" s="1"/>
  <c r="L65" i="4" s="1"/>
  <c r="M65" i="4" s="1"/>
  <c r="I131" i="4"/>
  <c r="K131" i="4" s="1"/>
  <c r="L131" i="4" s="1"/>
  <c r="M131" i="4" s="1"/>
  <c r="I162" i="4"/>
  <c r="K162" i="4" s="1"/>
  <c r="L162" i="4" s="1"/>
  <c r="M162" i="4" s="1"/>
  <c r="I155" i="4"/>
  <c r="K155" i="4" s="1"/>
  <c r="L155" i="4" s="1"/>
  <c r="M155" i="4" s="1"/>
  <c r="G320" i="4"/>
  <c r="I320" i="4" s="1"/>
  <c r="K320" i="4" s="1"/>
  <c r="L320" i="4" s="1"/>
  <c r="M320" i="4" s="1"/>
  <c r="G175" i="4"/>
  <c r="I175" i="4" s="1"/>
  <c r="K175" i="4" s="1"/>
  <c r="L175" i="4" s="1"/>
  <c r="M175" i="4" s="1"/>
  <c r="I366" i="4"/>
  <c r="K366" i="4" s="1"/>
  <c r="L366" i="4" s="1"/>
  <c r="M366" i="4" s="1"/>
  <c r="G62" i="4"/>
  <c r="I62" i="4" s="1"/>
  <c r="K62" i="4" s="1"/>
  <c r="L62" i="4" s="1"/>
  <c r="M62" i="4" s="1"/>
  <c r="G145" i="4"/>
  <c r="I145" i="4" s="1"/>
  <c r="K145" i="4" s="1"/>
  <c r="L145" i="4" s="1"/>
  <c r="M145" i="4" s="1"/>
  <c r="G265" i="4"/>
  <c r="I265" i="4" s="1"/>
  <c r="K265" i="4" s="1"/>
  <c r="L265" i="4" s="1"/>
  <c r="M265" i="4" s="1"/>
  <c r="G327" i="4"/>
  <c r="I327" i="4" s="1"/>
  <c r="K327" i="4" s="1"/>
  <c r="L327" i="4" s="1"/>
  <c r="M327" i="4" s="1"/>
  <c r="G392" i="4"/>
  <c r="I392" i="4" s="1"/>
  <c r="K392" i="4" s="1"/>
  <c r="L392" i="4" s="1"/>
  <c r="M392" i="4" s="1"/>
  <c r="I373" i="4"/>
  <c r="K373" i="4" s="1"/>
  <c r="L373" i="4" s="1"/>
  <c r="M373" i="4" s="1"/>
  <c r="I350" i="4"/>
  <c r="K350" i="4" s="1"/>
  <c r="L350" i="4" s="1"/>
  <c r="M350" i="4" s="1"/>
  <c r="I355" i="4"/>
  <c r="K355" i="4" s="1"/>
  <c r="L355" i="4" s="1"/>
  <c r="M355" i="4" s="1"/>
  <c r="I361" i="4"/>
  <c r="K361" i="4" s="1"/>
  <c r="L361" i="4" s="1"/>
  <c r="M361" i="4" s="1"/>
  <c r="I359" i="4"/>
  <c r="K359" i="4" s="1"/>
  <c r="L359" i="4" s="1"/>
  <c r="M359" i="4" s="1"/>
  <c r="I347" i="4"/>
  <c r="K347" i="4" s="1"/>
  <c r="L347" i="4" s="1"/>
  <c r="M347" i="4" s="1"/>
  <c r="I342" i="4"/>
  <c r="K342" i="4" s="1"/>
  <c r="L342" i="4" s="1"/>
  <c r="M342" i="4" s="1"/>
  <c r="I298" i="4"/>
  <c r="K298" i="4" s="1"/>
  <c r="L298" i="4" s="1"/>
  <c r="M298" i="4" s="1"/>
  <c r="I330" i="4"/>
  <c r="K330" i="4" s="1"/>
  <c r="L330" i="4" s="1"/>
  <c r="M330" i="4" s="1"/>
  <c r="I323" i="4"/>
  <c r="K323" i="4" s="1"/>
  <c r="L323" i="4" s="1"/>
  <c r="M323" i="4" s="1"/>
  <c r="I318" i="4"/>
  <c r="K318" i="4" s="1"/>
  <c r="L318" i="4" s="1"/>
  <c r="M318" i="4" s="1"/>
  <c r="I388" i="4"/>
  <c r="K388" i="4" s="1"/>
  <c r="L388" i="4" s="1"/>
  <c r="M388" i="4" s="1"/>
  <c r="I374" i="4"/>
  <c r="K374" i="4" s="1"/>
  <c r="L374" i="4" s="1"/>
  <c r="M374" i="4" s="1"/>
  <c r="I369" i="4"/>
  <c r="K369" i="4" s="1"/>
  <c r="L369" i="4" s="1"/>
  <c r="M369" i="4" s="1"/>
  <c r="I399" i="4"/>
  <c r="K399" i="4" s="1"/>
  <c r="L399" i="4" s="1"/>
  <c r="M399" i="4" s="1"/>
  <c r="I406" i="4"/>
  <c r="K406" i="4" s="1"/>
  <c r="L406" i="4" s="1"/>
  <c r="M406" i="4" s="1"/>
  <c r="I357" i="4"/>
  <c r="K357" i="4" s="1"/>
  <c r="L357" i="4" s="1"/>
  <c r="M357" i="4" s="1"/>
  <c r="I368" i="4"/>
  <c r="K368" i="4" s="1"/>
  <c r="L368" i="4" s="1"/>
  <c r="M368" i="4" s="1"/>
  <c r="I410" i="4"/>
  <c r="K410" i="4" s="1"/>
  <c r="L410" i="4" s="1"/>
  <c r="M410" i="4" s="1"/>
  <c r="I396" i="4"/>
  <c r="K396" i="4" s="1"/>
  <c r="L396" i="4" s="1"/>
  <c r="M396" i="4" s="1"/>
  <c r="I360" i="4"/>
  <c r="K360" i="4" s="1"/>
  <c r="L360" i="4" s="1"/>
  <c r="M360" i="4" s="1"/>
  <c r="I372" i="4"/>
  <c r="K372" i="4" s="1"/>
  <c r="L372" i="4" s="1"/>
  <c r="M372" i="4" s="1"/>
  <c r="I426" i="4"/>
  <c r="K426" i="4" s="1"/>
  <c r="L426" i="4" s="1"/>
  <c r="M426" i="4" s="1"/>
  <c r="I390" i="4"/>
  <c r="K390" i="4" s="1"/>
  <c r="L390" i="4" s="1"/>
  <c r="M390" i="4" s="1"/>
  <c r="I270" i="4"/>
  <c r="K270" i="4" s="1"/>
  <c r="L270" i="4" s="1"/>
  <c r="M270" i="4" s="1"/>
  <c r="I277" i="4"/>
  <c r="K277" i="4" s="1"/>
  <c r="L277" i="4" s="1"/>
  <c r="M277" i="4" s="1"/>
  <c r="I237" i="4"/>
  <c r="K237" i="4" s="1"/>
  <c r="L237" i="4" s="1"/>
  <c r="M237" i="4" s="1"/>
  <c r="I262" i="4"/>
  <c r="K262" i="4" s="1"/>
  <c r="L262" i="4" s="1"/>
  <c r="M262" i="4" s="1"/>
  <c r="I217" i="4"/>
  <c r="K217" i="4" s="1"/>
  <c r="L217" i="4" s="1"/>
  <c r="M217" i="4" s="1"/>
  <c r="I207" i="4"/>
  <c r="K207" i="4" s="1"/>
  <c r="L207" i="4" s="1"/>
  <c r="M207" i="4" s="1"/>
  <c r="I119" i="4"/>
  <c r="K119" i="4" s="1"/>
  <c r="L119" i="4" s="1"/>
  <c r="M119" i="4" s="1"/>
  <c r="I147" i="4"/>
  <c r="K147" i="4" s="1"/>
  <c r="L147" i="4" s="1"/>
  <c r="M147" i="4" s="1"/>
  <c r="I209" i="4"/>
  <c r="K209" i="4" s="1"/>
  <c r="L209" i="4" s="1"/>
  <c r="M209" i="4" s="1"/>
  <c r="I151" i="4"/>
  <c r="K151" i="4" s="1"/>
  <c r="L151" i="4" s="1"/>
  <c r="M151" i="4" s="1"/>
  <c r="I135" i="4"/>
  <c r="K135" i="4" s="1"/>
  <c r="L135" i="4" s="1"/>
  <c r="M135" i="4" s="1"/>
  <c r="I110" i="4"/>
  <c r="K110" i="4" s="1"/>
  <c r="L110" i="4" s="1"/>
  <c r="M110" i="4" s="1"/>
  <c r="I98" i="4"/>
  <c r="K98" i="4" s="1"/>
  <c r="L98" i="4" s="1"/>
  <c r="M98" i="4" s="1"/>
  <c r="I91" i="4"/>
  <c r="K91" i="4" s="1"/>
  <c r="L91" i="4" s="1"/>
  <c r="M91" i="4" s="1"/>
  <c r="G133" i="4"/>
  <c r="I133" i="4" s="1"/>
  <c r="K133" i="4" s="1"/>
  <c r="L133" i="4" s="1"/>
  <c r="M133" i="4" s="1"/>
  <c r="G335" i="4"/>
  <c r="I335" i="4" s="1"/>
  <c r="K335" i="4" s="1"/>
  <c r="L335" i="4" s="1"/>
  <c r="M335" i="4" s="1"/>
  <c r="G186" i="4"/>
  <c r="I186" i="4" s="1"/>
  <c r="K186" i="4" s="1"/>
  <c r="L186" i="4" s="1"/>
  <c r="M186" i="4" s="1"/>
  <c r="G75" i="4"/>
  <c r="I75" i="4" s="1"/>
  <c r="K75" i="4" s="1"/>
  <c r="L75" i="4" s="1"/>
  <c r="M75" i="4" s="1"/>
  <c r="I259" i="4"/>
  <c r="K259" i="4" s="1"/>
  <c r="L259" i="4" s="1"/>
  <c r="M259" i="4" s="1"/>
  <c r="G180" i="4"/>
  <c r="I180" i="4" s="1"/>
  <c r="K180" i="4" s="1"/>
  <c r="L180" i="4" s="1"/>
  <c r="M180" i="4" s="1"/>
  <c r="G125" i="4"/>
  <c r="I125" i="4" s="1"/>
  <c r="K125" i="4" s="1"/>
  <c r="L125" i="4" s="1"/>
  <c r="M125" i="4" s="1"/>
  <c r="I60" i="4"/>
  <c r="K60" i="4" s="1"/>
  <c r="L60" i="4" s="1"/>
  <c r="M60" i="4" s="1"/>
  <c r="G332" i="4"/>
  <c r="I332" i="4" s="1"/>
  <c r="K332" i="4" s="1"/>
  <c r="L332" i="4" s="1"/>
  <c r="M332" i="4" s="1"/>
  <c r="G283" i="4"/>
  <c r="I283" i="4" s="1"/>
  <c r="K283" i="4" s="1"/>
  <c r="L283" i="4" s="1"/>
  <c r="M283" i="4" s="1"/>
  <c r="I234" i="4"/>
  <c r="K234" i="4" s="1"/>
  <c r="L234" i="4" s="1"/>
  <c r="M234" i="4" s="1"/>
  <c r="I235" i="4"/>
  <c r="K235" i="4" s="1"/>
  <c r="L235" i="4" s="1"/>
  <c r="M235" i="4" s="1"/>
  <c r="G280" i="4"/>
  <c r="I280" i="4" s="1"/>
  <c r="K280" i="4" s="1"/>
  <c r="L280" i="4" s="1"/>
  <c r="M280" i="4" s="1"/>
  <c r="I150" i="4"/>
  <c r="K150" i="4" s="1"/>
  <c r="L150" i="4" s="1"/>
  <c r="M150" i="4" s="1"/>
  <c r="G96" i="4"/>
  <c r="I96" i="4" s="1"/>
  <c r="K96" i="4" s="1"/>
  <c r="L96" i="4" s="1"/>
  <c r="M96" i="4" s="1"/>
  <c r="I132" i="4"/>
  <c r="K132" i="4" s="1"/>
  <c r="L132" i="4" s="1"/>
  <c r="M132" i="4" s="1"/>
  <c r="G331" i="4"/>
  <c r="I331" i="4" s="1"/>
  <c r="K331" i="4" s="1"/>
  <c r="L331" i="4" s="1"/>
  <c r="M331" i="4" s="1"/>
  <c r="G127" i="4"/>
  <c r="I127" i="4" s="1"/>
  <c r="K127" i="4" s="1"/>
  <c r="L127" i="4" s="1"/>
  <c r="M127" i="4" s="1"/>
  <c r="G178" i="4"/>
  <c r="I178" i="4" s="1"/>
  <c r="K178" i="4" s="1"/>
  <c r="L178" i="4" s="1"/>
  <c r="M178" i="4" s="1"/>
  <c r="I90" i="4"/>
  <c r="K90" i="4" s="1"/>
  <c r="L90" i="4" s="1"/>
  <c r="M90" i="4" s="1"/>
  <c r="G273" i="4"/>
  <c r="I273" i="4" s="1"/>
  <c r="K273" i="4" s="1"/>
  <c r="L273" i="4" s="1"/>
  <c r="M273" i="4" s="1"/>
  <c r="I72" i="4"/>
  <c r="K72" i="4" s="1"/>
  <c r="L72" i="4" s="1"/>
  <c r="M72" i="4" s="1"/>
  <c r="I222" i="4"/>
  <c r="L222" i="4" s="1"/>
  <c r="M222" i="4" s="1"/>
  <c r="I255" i="4"/>
  <c r="K255" i="4" s="1"/>
  <c r="L255" i="4" s="1"/>
  <c r="M255" i="4" s="1"/>
  <c r="I129" i="4"/>
  <c r="K129" i="4" s="1"/>
  <c r="L129" i="4" s="1"/>
  <c r="M129" i="4" s="1"/>
  <c r="G140" i="4"/>
  <c r="I140" i="4" s="1"/>
  <c r="K140" i="4" s="1"/>
  <c r="L140" i="4" s="1"/>
  <c r="M140" i="4" s="1"/>
  <c r="G295" i="4"/>
  <c r="I295" i="4" s="1"/>
  <c r="K295" i="4" s="1"/>
  <c r="L295" i="4" s="1"/>
  <c r="M295" i="4" s="1"/>
  <c r="I281" i="4"/>
  <c r="K281" i="4" s="1"/>
  <c r="L281" i="4" s="1"/>
  <c r="M281" i="4" s="1"/>
  <c r="I221" i="4"/>
  <c r="L221" i="4" s="1"/>
  <c r="M221" i="4" s="1"/>
  <c r="I264" i="4"/>
  <c r="K264" i="4" s="1"/>
  <c r="L264" i="4" s="1"/>
  <c r="M264" i="4" s="1"/>
  <c r="I227" i="4"/>
  <c r="K227" i="4" s="1"/>
  <c r="L227" i="4" s="1"/>
  <c r="M227" i="4" s="1"/>
  <c r="G67" i="4"/>
  <c r="I67" i="4" s="1"/>
  <c r="K67" i="4" s="1"/>
  <c r="L67" i="4" s="1"/>
  <c r="M67" i="4" s="1"/>
  <c r="I115" i="4"/>
  <c r="K115" i="4" s="1"/>
  <c r="L115" i="4" s="1"/>
  <c r="M115" i="4" s="1"/>
  <c r="G102" i="4"/>
  <c r="I102" i="4" s="1"/>
  <c r="K102" i="4" s="1"/>
  <c r="L102" i="4" s="1"/>
  <c r="M102" i="4" s="1"/>
  <c r="G54" i="4"/>
  <c r="I54" i="4" s="1"/>
  <c r="K54" i="4" s="1"/>
  <c r="L54" i="4" s="1"/>
  <c r="M54" i="4" s="1"/>
  <c r="I339" i="4"/>
  <c r="K339" i="4" s="1"/>
  <c r="L339" i="4" s="1"/>
  <c r="M339" i="4" s="1"/>
  <c r="G231" i="4"/>
  <c r="I231" i="4" s="1"/>
  <c r="K231" i="4" s="1"/>
  <c r="L231" i="4" s="1"/>
  <c r="M231" i="4" s="1"/>
  <c r="G166" i="4"/>
  <c r="I166" i="4" s="1"/>
  <c r="K166" i="4" s="1"/>
  <c r="L166" i="4" s="1"/>
  <c r="M166" i="4" s="1"/>
  <c r="I85" i="4"/>
  <c r="K85" i="4" s="1"/>
  <c r="L85" i="4" s="1"/>
  <c r="M85" i="4" s="1"/>
  <c r="I202" i="4"/>
  <c r="K202" i="4" s="1"/>
  <c r="L202" i="4" s="1"/>
  <c r="M202" i="4" s="1"/>
  <c r="I321" i="4"/>
  <c r="K321" i="4" s="1"/>
  <c r="L321" i="4" s="1"/>
  <c r="M321" i="4" s="1"/>
  <c r="I216" i="4"/>
  <c r="K216" i="4" s="1"/>
  <c r="L216" i="4" s="1"/>
  <c r="M216" i="4" s="1"/>
  <c r="G121" i="4"/>
  <c r="I121" i="4" s="1"/>
  <c r="K121" i="4" s="1"/>
  <c r="L121" i="4" s="1"/>
  <c r="M121" i="4" s="1"/>
  <c r="G87" i="4"/>
  <c r="I87" i="4" s="1"/>
  <c r="K87" i="4" s="1"/>
  <c r="L87" i="4" s="1"/>
  <c r="M87" i="4" s="1"/>
  <c r="I68" i="4"/>
  <c r="K68" i="4" s="1"/>
  <c r="L68" i="4" s="1"/>
  <c r="M68" i="4" s="1"/>
  <c r="G333" i="4"/>
  <c r="I333" i="4" s="1"/>
  <c r="K333" i="4" s="1"/>
  <c r="L333" i="4" s="1"/>
  <c r="M333" i="4" s="1"/>
  <c r="I307" i="4"/>
  <c r="K307" i="4" s="1"/>
  <c r="L307" i="4" s="1"/>
  <c r="M307" i="4" s="1"/>
  <c r="G173" i="4"/>
  <c r="I173" i="4" s="1"/>
  <c r="K173" i="4" s="1"/>
  <c r="L173" i="4" s="1"/>
  <c r="M173" i="4" s="1"/>
  <c r="I315" i="4"/>
  <c r="K315" i="4" s="1"/>
  <c r="L315" i="4" s="1"/>
  <c r="M315" i="4" s="1"/>
  <c r="I256" i="4"/>
  <c r="K256" i="4" s="1"/>
  <c r="L256" i="4" s="1"/>
  <c r="M256" i="4" s="1"/>
  <c r="G230" i="4"/>
  <c r="I230" i="4" s="1"/>
  <c r="K230" i="4" s="1"/>
  <c r="L230" i="4" s="1"/>
  <c r="M230" i="4" s="1"/>
  <c r="I142" i="4"/>
  <c r="K142" i="4" s="1"/>
  <c r="L142" i="4" s="1"/>
  <c r="M142" i="4" s="1"/>
  <c r="I83" i="4"/>
  <c r="K83" i="4" s="1"/>
  <c r="L83" i="4" s="1"/>
  <c r="M83" i="4" s="1"/>
  <c r="I177" i="4"/>
  <c r="K177" i="4" s="1"/>
  <c r="L177" i="4" s="1"/>
  <c r="M177" i="4" s="1"/>
  <c r="I88" i="4"/>
  <c r="K88" i="4" s="1"/>
  <c r="L88" i="4" s="1"/>
  <c r="M88" i="4" s="1"/>
  <c r="I79" i="4"/>
  <c r="K79" i="4" s="1"/>
  <c r="L79" i="4" s="1"/>
  <c r="M79" i="4" s="1"/>
  <c r="G248" i="4"/>
  <c r="I248" i="4" s="1"/>
  <c r="K248" i="4" s="1"/>
  <c r="L248" i="4" s="1"/>
  <c r="M248" i="4" s="1"/>
  <c r="I128" i="4"/>
  <c r="K128" i="4" s="1"/>
  <c r="L128" i="4" s="1"/>
  <c r="M128" i="4" s="1"/>
  <c r="I161" i="4"/>
  <c r="K161" i="4" s="1"/>
  <c r="L161" i="4" s="1"/>
  <c r="M161" i="4" s="1"/>
  <c r="I319" i="4"/>
  <c r="K319" i="4" s="1"/>
  <c r="L319" i="4" s="1"/>
  <c r="M319" i="4" s="1"/>
  <c r="I312" i="4"/>
  <c r="K312" i="4" s="1"/>
  <c r="L312" i="4" s="1"/>
  <c r="M312" i="4" s="1"/>
  <c r="I236" i="4"/>
  <c r="K236" i="4" s="1"/>
  <c r="L236" i="4" s="1"/>
  <c r="M236" i="4" s="1"/>
  <c r="I287" i="4"/>
  <c r="K287" i="4" s="1"/>
  <c r="L287" i="4" s="1"/>
  <c r="M287" i="4" s="1"/>
  <c r="I271" i="4"/>
  <c r="K271" i="4" s="1"/>
  <c r="L271" i="4" s="1"/>
  <c r="M271" i="4" s="1"/>
  <c r="I301" i="4"/>
  <c r="K301" i="4" s="1"/>
  <c r="L301" i="4" s="1"/>
  <c r="M301" i="4" s="1"/>
  <c r="I226" i="4"/>
  <c r="K226" i="4" s="1"/>
  <c r="L226" i="4" s="1"/>
  <c r="M226" i="4" s="1"/>
  <c r="I228" i="4"/>
  <c r="K228" i="4" s="1"/>
  <c r="L228" i="4" s="1"/>
  <c r="M228" i="4" s="1"/>
  <c r="I66" i="4"/>
  <c r="K66" i="4" s="1"/>
  <c r="L66" i="4" s="1"/>
  <c r="M66" i="4" s="1"/>
  <c r="I106" i="4"/>
  <c r="K106" i="4" s="1"/>
  <c r="L106" i="4" s="1"/>
  <c r="M106" i="4" s="1"/>
  <c r="I74" i="4"/>
  <c r="K74" i="4" s="1"/>
  <c r="L74" i="4" s="1"/>
  <c r="M74" i="4" s="1"/>
  <c r="I123" i="4"/>
  <c r="K123" i="4" s="1"/>
  <c r="L123" i="4" s="1"/>
  <c r="M123" i="4" s="1"/>
  <c r="G95" i="4"/>
  <c r="I95" i="4" s="1"/>
  <c r="K95" i="4" s="1"/>
  <c r="L95" i="4" s="1"/>
  <c r="M95" i="4" s="1"/>
  <c r="I99" i="4"/>
  <c r="K99" i="4" s="1"/>
  <c r="L99" i="4" s="1"/>
  <c r="M99" i="4" s="1"/>
  <c r="I152" i="4"/>
  <c r="K152" i="4" s="1"/>
  <c r="L152" i="4" s="1"/>
  <c r="M152" i="4" s="1"/>
  <c r="I160" i="4"/>
  <c r="K160" i="4" s="1"/>
  <c r="L160" i="4" s="1"/>
  <c r="M160" i="4" s="1"/>
  <c r="I197" i="4"/>
  <c r="K197" i="4" s="1"/>
  <c r="L197" i="4" s="1"/>
  <c r="M197" i="4" s="1"/>
  <c r="I105" i="4"/>
  <c r="K105" i="4" s="1"/>
  <c r="L105" i="4" s="1"/>
  <c r="M105" i="4" s="1"/>
  <c r="I185" i="4"/>
  <c r="K185" i="4" s="1"/>
  <c r="L185" i="4" s="1"/>
  <c r="M185" i="4" s="1"/>
  <c r="D24" i="4" l="1"/>
  <c r="F24" i="4" s="1"/>
  <c r="AB24" i="4"/>
  <c r="AJ24" i="4"/>
  <c r="D25" i="4"/>
  <c r="F25" i="4" s="1"/>
  <c r="AB25" i="4"/>
  <c r="AF25" i="4"/>
  <c r="AJ25" i="4"/>
  <c r="D26" i="4"/>
  <c r="F26" i="4" s="1"/>
  <c r="AB26" i="4"/>
  <c r="AF26" i="4"/>
  <c r="AJ26" i="4"/>
  <c r="AN26" i="4"/>
  <c r="D27" i="4"/>
  <c r="F27" i="4" s="1"/>
  <c r="AB27" i="4"/>
  <c r="AF27" i="4"/>
  <c r="AJ27" i="4"/>
  <c r="AN27" i="4"/>
  <c r="D28" i="4"/>
  <c r="F28" i="4" s="1"/>
  <c r="AB28" i="4"/>
  <c r="AF28" i="4"/>
  <c r="AJ28" i="4"/>
  <c r="AN28" i="4"/>
  <c r="D29" i="4"/>
  <c r="F29" i="4" s="1"/>
  <c r="AB29" i="4"/>
  <c r="AF29" i="4"/>
  <c r="AJ29" i="4"/>
  <c r="AN29" i="4"/>
  <c r="D30" i="4"/>
  <c r="F30" i="4" s="1"/>
  <c r="AB30" i="4"/>
  <c r="AF30" i="4"/>
  <c r="AJ30" i="4"/>
  <c r="AN30" i="4"/>
  <c r="D31" i="4"/>
  <c r="F31" i="4" s="1"/>
  <c r="AB31" i="4"/>
  <c r="AF31" i="4"/>
  <c r="AJ31" i="4"/>
  <c r="AN31" i="4"/>
  <c r="D32" i="4"/>
  <c r="F32" i="4" s="1"/>
  <c r="AB32" i="4"/>
  <c r="AF32" i="4"/>
  <c r="AJ32" i="4"/>
  <c r="AN32" i="4"/>
  <c r="D33" i="4"/>
  <c r="F33" i="4" s="1"/>
  <c r="AB33" i="4"/>
  <c r="AF33" i="4"/>
  <c r="AJ33" i="4"/>
  <c r="AN33" i="4"/>
  <c r="D34" i="4"/>
  <c r="F34" i="4" s="1"/>
  <c r="AB34" i="4"/>
  <c r="AF34" i="4"/>
  <c r="AJ34" i="4"/>
  <c r="AN34" i="4"/>
  <c r="D35" i="4"/>
  <c r="F35" i="4" s="1"/>
  <c r="AB35" i="4"/>
  <c r="AF35" i="4"/>
  <c r="AJ35" i="4"/>
  <c r="AN35" i="4"/>
  <c r="D36" i="4"/>
  <c r="F36" i="4" s="1"/>
  <c r="AB36" i="4"/>
  <c r="AF36" i="4"/>
  <c r="AJ36" i="4"/>
  <c r="AN36" i="4"/>
  <c r="D37" i="4"/>
  <c r="F37" i="4" s="1"/>
  <c r="AB37" i="4"/>
  <c r="AF37" i="4"/>
  <c r="AJ37" i="4"/>
  <c r="AN37" i="4"/>
  <c r="D38" i="4"/>
  <c r="F38" i="4" s="1"/>
  <c r="AB38" i="4"/>
  <c r="AF38" i="4"/>
  <c r="AJ38" i="4"/>
  <c r="AN38" i="4"/>
  <c r="D39" i="4"/>
  <c r="F39" i="4" s="1"/>
  <c r="AB39" i="4"/>
  <c r="AF39" i="4"/>
  <c r="AJ39" i="4"/>
  <c r="AN39" i="4"/>
  <c r="D40" i="4"/>
  <c r="F40" i="4" s="1"/>
  <c r="AB40" i="4"/>
  <c r="AF40" i="4"/>
  <c r="AJ40" i="4"/>
  <c r="AN40" i="4"/>
  <c r="D41" i="4"/>
  <c r="F41" i="4" s="1"/>
  <c r="AB41" i="4"/>
  <c r="AF41" i="4"/>
  <c r="AJ41" i="4"/>
  <c r="AN41" i="4"/>
  <c r="D42" i="4"/>
  <c r="F42" i="4" s="1"/>
  <c r="AB42" i="4"/>
  <c r="AF42" i="4"/>
  <c r="AJ42" i="4"/>
  <c r="AN42" i="4"/>
  <c r="D43" i="4"/>
  <c r="F43" i="4" s="1"/>
  <c r="AB43" i="4"/>
  <c r="AF43" i="4"/>
  <c r="AJ43" i="4"/>
  <c r="AN43" i="4"/>
  <c r="D44" i="4"/>
  <c r="F44" i="4" s="1"/>
  <c r="AB44" i="4"/>
  <c r="AF44" i="4"/>
  <c r="AJ44" i="4"/>
  <c r="AN44" i="4"/>
  <c r="D45" i="4"/>
  <c r="F45" i="4" s="1"/>
  <c r="AB45" i="4"/>
  <c r="AF45" i="4"/>
  <c r="AJ45" i="4"/>
  <c r="AN45" i="4"/>
  <c r="D46" i="4"/>
  <c r="F46" i="4" s="1"/>
  <c r="AB46" i="4"/>
  <c r="AF46" i="4"/>
  <c r="AJ46" i="4"/>
  <c r="AN46" i="4"/>
  <c r="D47" i="4"/>
  <c r="F47" i="4" s="1"/>
  <c r="X47" i="4"/>
  <c r="AB47" i="4"/>
  <c r="AF47" i="4"/>
  <c r="AJ47" i="4"/>
  <c r="AN47" i="4"/>
  <c r="D48" i="4"/>
  <c r="F48" i="4" s="1"/>
  <c r="AB48" i="4"/>
  <c r="AF48" i="4"/>
  <c r="AJ48" i="4"/>
  <c r="AN48" i="4"/>
  <c r="D49" i="4"/>
  <c r="F49" i="4" s="1"/>
  <c r="T49" i="4"/>
  <c r="AB49" i="4"/>
  <c r="AF49" i="4"/>
  <c r="AJ49" i="4"/>
  <c r="AN49" i="4"/>
  <c r="D50" i="4"/>
  <c r="F50" i="4" s="1"/>
  <c r="AB50" i="4"/>
  <c r="AF50" i="4"/>
  <c r="AJ50" i="4"/>
  <c r="AN50" i="4"/>
  <c r="D51" i="4"/>
  <c r="F51" i="4" s="1"/>
  <c r="AB51" i="4"/>
  <c r="AF51" i="4"/>
  <c r="AJ51" i="4"/>
  <c r="AN51" i="4"/>
  <c r="D52" i="4"/>
  <c r="F52" i="4" s="1"/>
  <c r="AB52" i="4"/>
  <c r="AF52" i="4"/>
  <c r="AJ52" i="4"/>
  <c r="AN52" i="4"/>
  <c r="D23" i="4"/>
  <c r="F23" i="4" s="1"/>
  <c r="AB23" i="4"/>
  <c r="AF23" i="4"/>
  <c r="AJ23" i="4"/>
  <c r="AN23" i="4"/>
  <c r="AO52" i="4"/>
  <c r="AO51" i="4"/>
  <c r="AO50" i="4"/>
  <c r="AO49" i="4"/>
  <c r="AO48" i="4"/>
  <c r="AO47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3" i="4"/>
  <c r="H49" i="4" l="1"/>
  <c r="H35" i="4"/>
  <c r="H36" i="4"/>
  <c r="H31" i="4"/>
  <c r="H28" i="4"/>
  <c r="H45" i="4"/>
  <c r="H27" i="4"/>
  <c r="T43" i="4"/>
  <c r="H42" i="4"/>
  <c r="T29" i="4"/>
  <c r="X28" i="4"/>
  <c r="T37" i="4"/>
  <c r="X36" i="4"/>
  <c r="H32" i="4"/>
  <c r="T45" i="4"/>
  <c r="X42" i="4"/>
  <c r="X43" i="4"/>
  <c r="T28" i="4"/>
  <c r="H46" i="4"/>
  <c r="H29" i="4"/>
  <c r="T32" i="4"/>
  <c r="X46" i="4"/>
  <c r="X40" i="4"/>
  <c r="X35" i="4"/>
  <c r="X30" i="4"/>
  <c r="T23" i="4"/>
  <c r="T41" i="4"/>
  <c r="X34" i="4"/>
  <c r="X24" i="4"/>
  <c r="X48" i="4"/>
  <c r="T44" i="4"/>
  <c r="H38" i="4"/>
  <c r="H33" i="4"/>
  <c r="T33" i="4"/>
  <c r="X32" i="4"/>
  <c r="X31" i="4"/>
  <c r="X26" i="4"/>
  <c r="T47" i="4"/>
  <c r="G47" i="4" s="1"/>
  <c r="T36" i="4"/>
  <c r="T27" i="4"/>
  <c r="X51" i="4"/>
  <c r="X39" i="4"/>
  <c r="T31" i="4"/>
  <c r="T52" i="4"/>
  <c r="X50" i="4"/>
  <c r="T40" i="4"/>
  <c r="T35" i="4"/>
  <c r="T25" i="4"/>
  <c r="T51" i="4"/>
  <c r="X44" i="4"/>
  <c r="T39" i="4"/>
  <c r="X38" i="4"/>
  <c r="T48" i="4"/>
  <c r="X52" i="4"/>
  <c r="H40" i="4"/>
  <c r="H43" i="4"/>
  <c r="H39" i="4"/>
  <c r="H34" i="4"/>
  <c r="H30" i="4"/>
  <c r="H26" i="4"/>
  <c r="H41" i="4"/>
  <c r="H47" i="4"/>
  <c r="H51" i="4"/>
  <c r="H50" i="4"/>
  <c r="H37" i="4"/>
  <c r="H25" i="4"/>
  <c r="H24" i="4"/>
  <c r="H23" i="4"/>
  <c r="X23" i="4"/>
  <c r="T50" i="4"/>
  <c r="X49" i="4"/>
  <c r="G49" i="4" s="1"/>
  <c r="T46" i="4"/>
  <c r="X45" i="4"/>
  <c r="T42" i="4"/>
  <c r="X41" i="4"/>
  <c r="T38" i="4"/>
  <c r="X37" i="4"/>
  <c r="T34" i="4"/>
  <c r="X33" i="4"/>
  <c r="T30" i="4"/>
  <c r="X29" i="4"/>
  <c r="T26" i="4"/>
  <c r="X25" i="4"/>
  <c r="H52" i="4"/>
  <c r="H48" i="4"/>
  <c r="H44" i="4"/>
  <c r="X27" i="4"/>
  <c r="T24" i="4"/>
  <c r="G41" i="4" l="1"/>
  <c r="I41" i="4" s="1"/>
  <c r="K41" i="4" s="1"/>
  <c r="L41" i="4" s="1"/>
  <c r="M41" i="4" s="1"/>
  <c r="G36" i="4"/>
  <c r="I36" i="4" s="1"/>
  <c r="K36" i="4" s="1"/>
  <c r="L36" i="4" s="1"/>
  <c r="M36" i="4" s="1"/>
  <c r="G38" i="4"/>
  <c r="I38" i="4" s="1"/>
  <c r="K38" i="4" s="1"/>
  <c r="L38" i="4" s="1"/>
  <c r="M38" i="4" s="1"/>
  <c r="G40" i="4"/>
  <c r="I40" i="4" s="1"/>
  <c r="K40" i="4" s="1"/>
  <c r="L40" i="4" s="1"/>
  <c r="M40" i="4" s="1"/>
  <c r="I49" i="4"/>
  <c r="K49" i="4" s="1"/>
  <c r="L49" i="4" s="1"/>
  <c r="M49" i="4" s="1"/>
  <c r="G42" i="4"/>
  <c r="I42" i="4" s="1"/>
  <c r="K42" i="4" s="1"/>
  <c r="L42" i="4" s="1"/>
  <c r="M42" i="4" s="1"/>
  <c r="G44" i="4"/>
  <c r="I44" i="4" s="1"/>
  <c r="K44" i="4" s="1"/>
  <c r="L44" i="4" s="1"/>
  <c r="M44" i="4" s="1"/>
  <c r="I47" i="4"/>
  <c r="K47" i="4" s="1"/>
  <c r="L47" i="4" s="1"/>
  <c r="M47" i="4" s="1"/>
  <c r="G26" i="4"/>
  <c r="I26" i="4" s="1"/>
  <c r="K26" i="4" s="1"/>
  <c r="L26" i="4" s="1"/>
  <c r="M26" i="4" s="1"/>
  <c r="G28" i="4"/>
  <c r="I28" i="4" s="1"/>
  <c r="K28" i="4" s="1"/>
  <c r="L28" i="4" s="1"/>
  <c r="M28" i="4" s="1"/>
  <c r="G52" i="4"/>
  <c r="I52" i="4" s="1"/>
  <c r="K52" i="4" s="1"/>
  <c r="L52" i="4" s="1"/>
  <c r="M52" i="4" s="1"/>
  <c r="G37" i="4"/>
  <c r="I37" i="4" s="1"/>
  <c r="K37" i="4" s="1"/>
  <c r="L37" i="4" s="1"/>
  <c r="M37" i="4" s="1"/>
  <c r="G33" i="4"/>
  <c r="I33" i="4" s="1"/>
  <c r="K33" i="4" s="1"/>
  <c r="L33" i="4" s="1"/>
  <c r="M33" i="4" s="1"/>
  <c r="G24" i="4"/>
  <c r="I24" i="4" s="1"/>
  <c r="K24" i="4" s="1"/>
  <c r="L24" i="4" s="1"/>
  <c r="M24" i="4" s="1"/>
  <c r="G46" i="4"/>
  <c r="I46" i="4" s="1"/>
  <c r="K46" i="4" s="1"/>
  <c r="L46" i="4" s="1"/>
  <c r="M46" i="4" s="1"/>
  <c r="G51" i="4"/>
  <c r="I51" i="4" s="1"/>
  <c r="K51" i="4" s="1"/>
  <c r="L51" i="4" s="1"/>
  <c r="M51" i="4" s="1"/>
  <c r="G23" i="4"/>
  <c r="I23" i="4" s="1"/>
  <c r="K23" i="4" s="1"/>
  <c r="L23" i="4" s="1"/>
  <c r="M23" i="4" s="1"/>
  <c r="G43" i="4"/>
  <c r="I43" i="4" s="1"/>
  <c r="K43" i="4" s="1"/>
  <c r="L43" i="4" s="1"/>
  <c r="M43" i="4" s="1"/>
  <c r="G45" i="4"/>
  <c r="I45" i="4" s="1"/>
  <c r="K45" i="4" s="1"/>
  <c r="L45" i="4" s="1"/>
  <c r="M45" i="4" s="1"/>
  <c r="G29" i="4"/>
  <c r="I29" i="4" s="1"/>
  <c r="K29" i="4" s="1"/>
  <c r="L29" i="4" s="1"/>
  <c r="M29" i="4" s="1"/>
  <c r="G48" i="4"/>
  <c r="I48" i="4" s="1"/>
  <c r="K48" i="4" s="1"/>
  <c r="L48" i="4" s="1"/>
  <c r="M48" i="4" s="1"/>
  <c r="G32" i="4"/>
  <c r="I32" i="4" s="1"/>
  <c r="K32" i="4" s="1"/>
  <c r="L32" i="4" s="1"/>
  <c r="M32" i="4" s="1"/>
  <c r="G27" i="4"/>
  <c r="I27" i="4" s="1"/>
  <c r="K27" i="4" s="1"/>
  <c r="L27" i="4" s="1"/>
  <c r="M27" i="4" s="1"/>
  <c r="G50" i="4"/>
  <c r="I50" i="4" s="1"/>
  <c r="K50" i="4" s="1"/>
  <c r="L50" i="4" s="1"/>
  <c r="M50" i="4" s="1"/>
  <c r="G25" i="4"/>
  <c r="I25" i="4" s="1"/>
  <c r="K25" i="4" s="1"/>
  <c r="L25" i="4" s="1"/>
  <c r="M25" i="4" s="1"/>
  <c r="G39" i="4"/>
  <c r="I39" i="4" s="1"/>
  <c r="K39" i="4" s="1"/>
  <c r="L39" i="4" s="1"/>
  <c r="M39" i="4" s="1"/>
  <c r="G31" i="4"/>
  <c r="I31" i="4" s="1"/>
  <c r="K31" i="4" s="1"/>
  <c r="L31" i="4" s="1"/>
  <c r="M31" i="4" s="1"/>
  <c r="G30" i="4"/>
  <c r="I30" i="4" s="1"/>
  <c r="K30" i="4" s="1"/>
  <c r="L30" i="4" s="1"/>
  <c r="M30" i="4" s="1"/>
  <c r="G35" i="4"/>
  <c r="I35" i="4" s="1"/>
  <c r="K35" i="4" s="1"/>
  <c r="L35" i="4" s="1"/>
  <c r="M35" i="4" s="1"/>
  <c r="G34" i="4"/>
  <c r="I34" i="4" s="1"/>
  <c r="K34" i="4" s="1"/>
  <c r="L34" i="4" s="1"/>
  <c r="M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0261</author>
  </authors>
  <commentList>
    <comment ref="G22" authorId="0" shapeId="0" xr:uid="{00000000-0006-0000-0000-000001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3" authorId="0" shapeId="0" xr:uid="{00000000-0006-0000-0000-000002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4" authorId="0" shapeId="0" xr:uid="{00000000-0006-0000-0000-000003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5" authorId="0" shapeId="0" xr:uid="{00000000-0006-0000-0000-000004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6" authorId="0" shapeId="0" xr:uid="{00000000-0006-0000-0000-000005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7" authorId="0" shapeId="0" xr:uid="{00000000-0006-0000-0000-000006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8" authorId="0" shapeId="0" xr:uid="{00000000-0006-0000-0000-000007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9" authorId="0" shapeId="0" xr:uid="{00000000-0006-0000-0000-000008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0" authorId="0" shapeId="0" xr:uid="{00000000-0006-0000-0000-000009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1" authorId="0" shapeId="0" xr:uid="{00000000-0006-0000-0000-00000A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2" authorId="0" shapeId="0" xr:uid="{00000000-0006-0000-0000-00000B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3" authorId="0" shapeId="0" xr:uid="{00000000-0006-0000-0000-00000C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4" authorId="0" shapeId="0" xr:uid="{00000000-0006-0000-0000-00000D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5" authorId="0" shapeId="0" xr:uid="{00000000-0006-0000-0000-00000E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6" authorId="0" shapeId="0" xr:uid="{00000000-0006-0000-0000-00000F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7" authorId="0" shapeId="0" xr:uid="{00000000-0006-0000-0000-000010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8" authorId="0" shapeId="0" xr:uid="{00000000-0006-0000-0000-000011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9" authorId="0" shapeId="0" xr:uid="{00000000-0006-0000-0000-000012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0" authorId="0" shapeId="0" xr:uid="{00000000-0006-0000-0000-000013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1" authorId="0" shapeId="0" xr:uid="{00000000-0006-0000-0000-000014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2" authorId="0" shapeId="0" xr:uid="{00000000-0006-0000-0000-000015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3" authorId="0" shapeId="0" xr:uid="{00000000-0006-0000-0000-000016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4" authorId="0" shapeId="0" xr:uid="{00000000-0006-0000-0000-000017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5" authorId="0" shapeId="0" xr:uid="{00000000-0006-0000-0000-000018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6" authorId="0" shapeId="0" xr:uid="{00000000-0006-0000-0000-000019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7" authorId="0" shapeId="0" xr:uid="{00000000-0006-0000-0000-00001A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8" authorId="0" shapeId="0" xr:uid="{00000000-0006-0000-0000-00001B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9" authorId="0" shapeId="0" xr:uid="{00000000-0006-0000-0000-00001C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50" authorId="0" shapeId="0" xr:uid="{00000000-0006-0000-0000-00001D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51" authorId="0" shapeId="0" xr:uid="{00000000-0006-0000-0000-00001E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52" authorId="0" shapeId="0" xr:uid="{00000000-0006-0000-0000-00001F0000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53" authorId="0" shapeId="0" xr:uid="{30DCDD32-103A-467C-856C-F5BC9DEE8E3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54" authorId="0" shapeId="0" xr:uid="{9B375500-5841-4933-934A-6F8E8009DA1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55" authorId="0" shapeId="0" xr:uid="{A22DA96A-BF89-4248-9BAF-730C5DCD861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56" authorId="0" shapeId="0" xr:uid="{5F4C1F85-2F9A-465D-849E-EFF14CCF55B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57" authorId="0" shapeId="0" xr:uid="{43A54113-D976-41E6-939F-31DCAF0B817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58" authorId="0" shapeId="0" xr:uid="{D2857C54-57FA-4BAF-87F5-4E568567ECB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59" authorId="0" shapeId="0" xr:uid="{70CDB550-45ED-4887-B4AC-E9F9B5C9CE9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60" authorId="0" shapeId="0" xr:uid="{CDF1A5C2-9528-42E3-850F-63B4F2C5754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61" authorId="0" shapeId="0" xr:uid="{0421C9AD-0B6A-4E09-9073-6CA9694C3CD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62" authorId="0" shapeId="0" xr:uid="{2CED34E7-3F75-4215-9428-87DF6AA8321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63" authorId="0" shapeId="0" xr:uid="{C422D8BB-8F6B-4635-A45B-6F42BBD86A9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64" authorId="0" shapeId="0" xr:uid="{A85F17E9-9368-45EF-8192-926A6B3C1B9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65" authorId="0" shapeId="0" xr:uid="{946B4A6C-EA29-441D-A98E-3DE6F815DFE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66" authorId="0" shapeId="0" xr:uid="{990F8103-6D26-417E-82C2-319645FF58F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67" authorId="0" shapeId="0" xr:uid="{C094C6CE-416E-4347-AF45-159760BC5AB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68" authorId="0" shapeId="0" xr:uid="{5865217F-8B27-4464-BC49-472161F52DF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69" authorId="0" shapeId="0" xr:uid="{D8F2D51F-4E31-4BEC-B7A3-1C4FF92A395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70" authorId="0" shapeId="0" xr:uid="{71BB0299-FED4-469B-864D-D0640E3A665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71" authorId="0" shapeId="0" xr:uid="{CB0C587F-3B1B-45AB-8906-4A1501DA8AA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72" authorId="0" shapeId="0" xr:uid="{4847D08A-1C30-4EE0-9714-D57FF6F57C1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73" authorId="0" shapeId="0" xr:uid="{7170142A-580A-492A-9291-D5397EFDD72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74" authorId="0" shapeId="0" xr:uid="{80D96B1E-7D9F-46CA-97A4-222E619FA33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75" authorId="0" shapeId="0" xr:uid="{119788D7-1DD1-4814-95DC-6F3BD7F6A7D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76" authorId="0" shapeId="0" xr:uid="{A3FA6F36-FF6C-47FE-94E8-8EA16BB172B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77" authorId="0" shapeId="0" xr:uid="{0EDDCB79-7410-4345-86C6-8307AF14108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78" authorId="0" shapeId="0" xr:uid="{45B94D87-2E65-4AE0-8012-15418E75833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79" authorId="0" shapeId="0" xr:uid="{D1896116-DC07-4498-AA3F-AC7E80CFD36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80" authorId="0" shapeId="0" xr:uid="{715E5383-9B83-4FB3-9D34-E82C0F27036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81" authorId="0" shapeId="0" xr:uid="{CDAE2668-096D-4438-B8E3-544477C46A3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82" authorId="0" shapeId="0" xr:uid="{4440FD52-7A27-44B3-A450-17EDB314BF2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83" authorId="0" shapeId="0" xr:uid="{3D4A82DE-699D-40C7-8B87-4FD5C5FE40F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84" authorId="0" shapeId="0" xr:uid="{A18C3491-6612-4E87-83F1-B2AAAE14F1A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85" authorId="0" shapeId="0" xr:uid="{BB813547-1462-4253-AF90-3F6BEB83B7D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87" authorId="0" shapeId="0" xr:uid="{F2F7BBF5-41F0-4873-857A-73C6AC37CCE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88" authorId="0" shapeId="0" xr:uid="{2D84033D-9D4E-488E-91B7-CBD0B5D7E1E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89" authorId="0" shapeId="0" xr:uid="{D7632F79-D602-42AC-A8B8-C292C7AA589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90" authorId="0" shapeId="0" xr:uid="{CF4853B9-6003-4E86-9C6B-1C058F3BAC8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91" authorId="0" shapeId="0" xr:uid="{E451839E-0519-4DD9-920B-57314828911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92" authorId="0" shapeId="0" xr:uid="{039B0313-4BC2-4453-994F-6ECEA1533FA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93" authorId="0" shapeId="0" xr:uid="{929F13E1-7AD8-4E1A-97F7-D4D6516C6A7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94" authorId="0" shapeId="0" xr:uid="{5B3A7D28-8FC7-4C45-889D-E258E5C894A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95" authorId="0" shapeId="0" xr:uid="{AC97D4A2-DB58-4AB9-A396-5372BC3379E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96" authorId="0" shapeId="0" xr:uid="{4385AB38-1BCC-435E-B3CB-7C454BB6988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97" authorId="0" shapeId="0" xr:uid="{7C77BBA4-6DDE-4F86-BFDA-16022053BB2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98" authorId="0" shapeId="0" xr:uid="{00E3F1FF-928A-4945-A644-3E66F15DA81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99" authorId="0" shapeId="0" xr:uid="{3444721E-A50B-4695-8C21-D1F2EA79CF1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00" authorId="0" shapeId="0" xr:uid="{86778AA1-CD66-48B0-B592-63AF53FD66B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01" authorId="0" shapeId="0" xr:uid="{7419A8EE-A739-48F1-83D2-3813374DB58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02" authorId="0" shapeId="0" xr:uid="{C9928472-C57A-437E-91A9-E82AC38E05E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03" authorId="0" shapeId="0" xr:uid="{310CB6AD-EA33-42A2-A50C-723D9E1A62D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04" authorId="0" shapeId="0" xr:uid="{63589952-21E8-42DA-A05A-BD34BF0C79A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05" authorId="0" shapeId="0" xr:uid="{9FC56DF8-2CD1-4C38-B8CC-3A2670F847A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06" authorId="0" shapeId="0" xr:uid="{A2171121-3F53-4400-A720-A027184C4AE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07" authorId="0" shapeId="0" xr:uid="{F292D597-CFCF-499A-938A-4A488F2EBB7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08" authorId="0" shapeId="0" xr:uid="{DB767381-02D7-4B0C-90D1-20A0D36888A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09" authorId="0" shapeId="0" xr:uid="{EE89A47C-0ADF-4C20-B573-92DDD5EC367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10" authorId="0" shapeId="0" xr:uid="{835E3F54-D54E-44EA-BC59-19667F81276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11" authorId="0" shapeId="0" xr:uid="{3ED60F03-6DC7-44EB-A761-7B4784BB161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12" authorId="0" shapeId="0" xr:uid="{C10C2441-A54E-4F52-B2D1-F9B9C8BECF1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13" authorId="0" shapeId="0" xr:uid="{F42F3B97-27E8-4DA7-AF12-46C4892A9CD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14" authorId="0" shapeId="0" xr:uid="{3592CAB5-B450-47B2-A9DE-8C52AA42CFC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15" authorId="0" shapeId="0" xr:uid="{13B7BA1B-35A2-44C4-BC3A-8DDA31F7F1F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16" authorId="0" shapeId="0" xr:uid="{DFA6DE31-5CD2-4FE2-9B5D-3E6016F02A1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17" authorId="0" shapeId="0" xr:uid="{0C7A1889-428E-4FF5-95F3-E56CBCFB802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18" authorId="0" shapeId="0" xr:uid="{E3221CBB-4477-4661-B5A2-3F17DA283F2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19" authorId="0" shapeId="0" xr:uid="{979F43C7-F645-4FE1-8655-F514F60EC83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20" authorId="0" shapeId="0" xr:uid="{8648D4B5-180F-466F-957A-31141747DA6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21" authorId="0" shapeId="0" xr:uid="{B53B5252-4E69-454D-BE38-5401653751A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22" authorId="0" shapeId="0" xr:uid="{889177FE-4B3E-4800-BD8E-52559D28404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23" authorId="0" shapeId="0" xr:uid="{244CA5F5-B321-4E34-AB4E-98CE174DF5F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24" authorId="0" shapeId="0" xr:uid="{9F626B11-82BE-48E0-815B-98A8A1C2EE0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25" authorId="0" shapeId="0" xr:uid="{CE6BE676-C3AE-4DC2-A342-8148766FBCB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26" authorId="0" shapeId="0" xr:uid="{15937C38-8735-4162-BFFA-FB6515FF770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27" authorId="0" shapeId="0" xr:uid="{7CA4122D-BC6C-4C96-A83C-C484010327C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28" authorId="0" shapeId="0" xr:uid="{E1B9A7BC-0393-4763-9A2D-C34693875BE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29" authorId="0" shapeId="0" xr:uid="{6161B332-80DF-4BE7-81E5-B292929FF4A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30" authorId="0" shapeId="0" xr:uid="{8E730137-4727-460D-84F6-477928D2027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31" authorId="0" shapeId="0" xr:uid="{A85974EA-8577-44BA-AA28-C3DB36CB694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32" authorId="0" shapeId="0" xr:uid="{35BF7F87-7D6A-49D6-96E2-6CAF3A1079A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33" authorId="0" shapeId="0" xr:uid="{A7FC03E5-3F68-4638-A227-BDCEAF65FBC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34" authorId="0" shapeId="0" xr:uid="{ADA22800-F2D4-4050-B76E-332946F11CB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35" authorId="0" shapeId="0" xr:uid="{656BE42F-5377-4448-B7C2-6B62989F62A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36" authorId="0" shapeId="0" xr:uid="{531831C3-4708-40ED-98E9-CD0AA2E4D6E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37" authorId="0" shapeId="0" xr:uid="{8FD39881-6EF2-49E9-B5A3-844BB9FD003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38" authorId="0" shapeId="0" xr:uid="{9D9E4A1A-8635-4054-AF68-AC38E8C4EDB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39" authorId="0" shapeId="0" xr:uid="{954AEAD6-13BE-49D1-ADCF-CC7A20F3882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40" authorId="0" shapeId="0" xr:uid="{40D8DF8B-EA01-4E40-8544-1A6EF5E6CBA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41" authorId="0" shapeId="0" xr:uid="{0FFBB049-02D1-4120-8641-C2BD1CAAEA7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42" authorId="0" shapeId="0" xr:uid="{0D7B2A2B-6CCE-49B6-89B6-480C01342BA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43" authorId="0" shapeId="0" xr:uid="{D6D07529-687A-4D7B-85DA-4EF2B69092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44" authorId="0" shapeId="0" xr:uid="{C3B5CCE7-1B8A-4F7B-B13F-03672C6F271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45" authorId="0" shapeId="0" xr:uid="{06AD9997-A8F2-4912-8630-33CE1FAC073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46" authorId="0" shapeId="0" xr:uid="{A08C83BA-D0AA-4009-A65D-E6813E39DA0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47" authorId="0" shapeId="0" xr:uid="{47253974-0258-4090-8631-400394E9BD1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48" authorId="0" shapeId="0" xr:uid="{C1B1A2A0-5443-438C-8E22-A9E5357B59D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49" authorId="0" shapeId="0" xr:uid="{62C67B2A-4F51-4C85-B943-1040795EE3F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50" authorId="0" shapeId="0" xr:uid="{80E273ED-FF86-4B9B-9F49-8E1A521F05F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51" authorId="0" shapeId="0" xr:uid="{F6E78EC2-1131-4E12-9102-D5F01D2FD9F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52" authorId="0" shapeId="0" xr:uid="{662DD5BD-141C-4437-8FFC-90A8F041B07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53" authorId="0" shapeId="0" xr:uid="{65716D7E-6672-453C-BA02-983FD7631B5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54" authorId="0" shapeId="0" xr:uid="{6C0A1FAC-CF3B-4554-B32B-3DE216A5F46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55" authorId="0" shapeId="0" xr:uid="{57A82CF0-F9F8-41C1-B137-A8123B81B0F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56" authorId="0" shapeId="0" xr:uid="{1FDE4080-2F86-4612-928D-0CBB9A08A7E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57" authorId="0" shapeId="0" xr:uid="{57520D57-11A3-46CF-9832-CAE78B42B51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58" authorId="0" shapeId="0" xr:uid="{47CD3185-AA93-4A7B-8A1E-898F138DB1C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59" authorId="0" shapeId="0" xr:uid="{796F47FC-E699-4294-88A8-CFE3B942D5D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60" authorId="0" shapeId="0" xr:uid="{142F70EC-5374-4BF1-B739-5B25962B018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61" authorId="0" shapeId="0" xr:uid="{4A44D8A5-51ED-490D-BBE0-C223CA5A0A4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62" authorId="0" shapeId="0" xr:uid="{16B9E0B9-A433-4D53-B15F-AF6674EC0B8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63" authorId="0" shapeId="0" xr:uid="{9C1479D7-6EB1-4692-8F05-92B0F355ACD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64" authorId="0" shapeId="0" xr:uid="{DA194180-42C8-44E0-BC4F-BAD88DBBDCA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65" authorId="0" shapeId="0" xr:uid="{A08CFF9D-1F01-44C4-B72E-DC80880B3AF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66" authorId="0" shapeId="0" xr:uid="{652F8B6C-6264-4EA0-92B9-742F125C10E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67" authorId="0" shapeId="0" xr:uid="{76C3404A-407E-4B36-A8D6-23E14CB131C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68" authorId="0" shapeId="0" xr:uid="{202C70DE-C3C1-4C57-BAFD-A6D01914B7C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69" authorId="0" shapeId="0" xr:uid="{78E12CFB-69A0-4686-8D89-B572C8C89BE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70" authorId="0" shapeId="0" xr:uid="{B9C6F9CF-478F-452A-B817-7193AAF5DD8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71" authorId="0" shapeId="0" xr:uid="{B8A7672D-F5A2-4E5C-B098-008D98A12D3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72" authorId="0" shapeId="0" xr:uid="{FB75A5A4-E05E-4267-8563-0D4F3286CAE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73" authorId="0" shapeId="0" xr:uid="{D1DE990C-26A0-4644-A34F-408628F7542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74" authorId="0" shapeId="0" xr:uid="{354D8670-8F8C-491F-95D5-7794FA83549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75" authorId="0" shapeId="0" xr:uid="{2CEFA7A5-0DFD-4607-BEE7-EA58DD66F70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76" authorId="0" shapeId="0" xr:uid="{A19AC2BB-7E5F-4180-B77B-08F44D035DD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77" authorId="0" shapeId="0" xr:uid="{82948DEA-67BC-4394-B7D5-155AB100B59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78" authorId="0" shapeId="0" xr:uid="{63291A02-0573-49FB-BD9C-09DCC964932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79" authorId="0" shapeId="0" xr:uid="{D56EE775-2210-4118-A9AD-754378B0636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80" authorId="0" shapeId="0" xr:uid="{981327CB-59BF-4B6A-A6F8-81011A31110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81" authorId="0" shapeId="0" xr:uid="{F14101BD-BA9B-4FB4-98B4-5DCFC256340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82" authorId="0" shapeId="0" xr:uid="{A078A0CC-A5BF-4E17-8B1F-9AC78096173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83" authorId="0" shapeId="0" xr:uid="{7258D4D3-9FFB-494B-87E9-AF0E433565F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84" authorId="0" shapeId="0" xr:uid="{CB281D44-327E-4E1F-98A5-A498DB309E9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85" authorId="0" shapeId="0" xr:uid="{C66936CC-396A-43A6-83DB-1A51FD9D7F2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86" authorId="0" shapeId="0" xr:uid="{45C3A231-5BF1-4D85-8C8C-B473E3A642B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87" authorId="0" shapeId="0" xr:uid="{D6AEC45D-CC2E-43EB-B305-C63D0FF1B49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88" authorId="0" shapeId="0" xr:uid="{88E2C0EE-9484-4D71-AE95-A6DBA462F7D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89" authorId="0" shapeId="0" xr:uid="{D08F041A-D3C2-4960-B6B2-AA0C2C246FC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90" authorId="0" shapeId="0" xr:uid="{9792A427-0FED-4CC0-A249-7C1D2D13EF8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91" authorId="0" shapeId="0" xr:uid="{B1C2817D-943E-477B-8B8A-53ADFDB59AA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92" authorId="0" shapeId="0" xr:uid="{59A1AAD1-D59B-4C40-B4E6-EE72E657EEE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93" authorId="0" shapeId="0" xr:uid="{E39DF9ED-1713-436A-8F23-37120DC0B5C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94" authorId="0" shapeId="0" xr:uid="{85EE022C-3874-40D3-9C6A-09B2AA636F1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95" authorId="0" shapeId="0" xr:uid="{29A61E2A-68F4-4C1A-8CE1-4AE44248C54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96" authorId="0" shapeId="0" xr:uid="{671B79D7-A793-4619-A5B8-1C1146104A8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97" authorId="0" shapeId="0" xr:uid="{40C2661F-F300-4EE8-9C92-505ADD4AE25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98" authorId="0" shapeId="0" xr:uid="{7ED111A2-07FE-41FB-B5FD-FC59658B8CD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199" authorId="0" shapeId="0" xr:uid="{34B482F7-64D4-4E53-8BEA-AA54A717240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00" authorId="0" shapeId="0" xr:uid="{50C3F0B4-29BA-4111-B030-DF78ACAB910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01" authorId="0" shapeId="0" xr:uid="{16B0736F-8C7A-49B2-85E4-CDE578507B1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02" authorId="0" shapeId="0" xr:uid="{24EA2068-41EF-444E-A310-9B5BEADFF48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03" authorId="0" shapeId="0" xr:uid="{12AA9CD1-63ED-432F-86FB-668C92AFC41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04" authorId="0" shapeId="0" xr:uid="{40919B9C-8460-46AA-BA0B-B7150DEEAF8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05" authorId="0" shapeId="0" xr:uid="{155374DF-179D-4AFD-B613-1B0A548AB9F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06" authorId="0" shapeId="0" xr:uid="{9B7BE147-817F-47ED-87A0-F12D19FE952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07" authorId="0" shapeId="0" xr:uid="{10542784-02BB-476E-BA6C-B74D6D4794A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08" authorId="0" shapeId="0" xr:uid="{A5777004-AAC3-4688-9C54-DD367FC1D80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09" authorId="0" shapeId="0" xr:uid="{18B5B825-8332-4CE2-BC49-6A790364BAA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10" authorId="0" shapeId="0" xr:uid="{E0FC2926-3329-403A-AF77-AFFA9771496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11" authorId="0" shapeId="0" xr:uid="{4A7188ED-C9B1-4FDB-AF08-CC63F22037A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12" authorId="0" shapeId="0" xr:uid="{11AF61A4-05D0-438F-8290-A8A11EFE981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13" authorId="0" shapeId="0" xr:uid="{4440C74C-744D-4299-8BC3-6C4DFB1A043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14" authorId="0" shapeId="0" xr:uid="{2F9FD58F-0D90-4A17-89C4-972DB3AD204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15" authorId="0" shapeId="0" xr:uid="{2FE6DFDB-980C-4F1A-927D-F4851C56D7D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16" authorId="0" shapeId="0" xr:uid="{525711E3-12E1-49F1-B2D6-AD3B004D9DD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17" authorId="0" shapeId="0" xr:uid="{7CE02484-18E4-4F9E-AD6C-9BCF2FB6D0B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18" authorId="0" shapeId="0" xr:uid="{AD3CFBF8-36A3-4019-8143-8231FE83213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19" authorId="0" shapeId="0" xr:uid="{DE105AFB-7384-47B5-BB75-55847C3AF30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20" authorId="0" shapeId="0" xr:uid="{514D7CAE-06A2-42E3-A0D7-F5436F16447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21" authorId="0" shapeId="0" xr:uid="{F8347F09-EEF6-4591-AADD-D0436DED78C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22" authorId="0" shapeId="0" xr:uid="{8156BB10-4BEB-43A6-BD50-1A45EB896E6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23" authorId="0" shapeId="0" xr:uid="{F906936A-17DD-4D19-897B-62A7506AA64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24" authorId="0" shapeId="0" xr:uid="{7ABACA31-0D6A-4FD0-B0D0-C09002C4DEC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25" authorId="0" shapeId="0" xr:uid="{10EB9EC9-791B-4A3F-B512-237B875CD2B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26" authorId="0" shapeId="0" xr:uid="{664045CE-4F5C-4D99-BE92-8E1C7EDA29E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27" authorId="0" shapeId="0" xr:uid="{02DD98DD-1CF5-4DEC-8448-9DE43541CD9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28" authorId="0" shapeId="0" xr:uid="{E711975A-B022-4D1A-89A2-D65E4DBA3A4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29" authorId="0" shapeId="0" xr:uid="{B609F059-112C-4E64-B2D6-434D5D0645A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30" authorId="0" shapeId="0" xr:uid="{47305B8D-88A4-43FE-B167-996011A44E9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31" authorId="0" shapeId="0" xr:uid="{A5F4CD36-6021-417F-8B41-9BCD63A997F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32" authorId="0" shapeId="0" xr:uid="{8EED472D-CB28-495B-BA68-004CAF26FF8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33" authorId="0" shapeId="0" xr:uid="{3DDA9529-9510-4555-8A47-BFF67E7619D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34" authorId="0" shapeId="0" xr:uid="{717EA0A1-2366-4E54-90FC-EBAD9E2A4CE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35" authorId="0" shapeId="0" xr:uid="{B0245B58-75C8-4C56-941D-C6D93FCEB8D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36" authorId="0" shapeId="0" xr:uid="{A581FFAA-E26D-4B12-B1CF-0AABC0A59D1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37" authorId="0" shapeId="0" xr:uid="{D4E35B2A-8BF0-404D-9905-4D0B4E31AF5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38" authorId="0" shapeId="0" xr:uid="{6F3382C8-6E7F-4244-A39D-B949FDE9A32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39" authorId="0" shapeId="0" xr:uid="{F0EBEED0-DCB9-4C53-965D-D858FEC2DDE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40" authorId="0" shapeId="0" xr:uid="{A80CDA09-3D2F-438B-8F57-F8C3BFBFDB5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41" authorId="0" shapeId="0" xr:uid="{D1BD8E68-C79C-4737-B3B7-E88561EAD36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42" authorId="0" shapeId="0" xr:uid="{755B78E7-8096-48E4-8A18-6F3A5D36CBF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43" authorId="0" shapeId="0" xr:uid="{4EAAE159-4C77-4708-A315-32986AB8A55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44" authorId="0" shapeId="0" xr:uid="{7C855E56-1762-4F79-A5AA-FEE61F2A56E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45" authorId="0" shapeId="0" xr:uid="{54603DD6-E87D-48D2-A0FF-D659CF85A3B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46" authorId="0" shapeId="0" xr:uid="{E4A9334E-C551-4511-B615-6E37EC83B13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47" authorId="0" shapeId="0" xr:uid="{B7669FC2-B57C-4680-B232-B3E336CC5CC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48" authorId="0" shapeId="0" xr:uid="{963107D0-10DF-42AF-A16D-D68C7FE5E2D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49" authorId="0" shapeId="0" xr:uid="{3B28EA88-4C3A-415E-A59C-B6EED8704C4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50" authorId="0" shapeId="0" xr:uid="{FC799164-E9FB-4324-BC20-91C45156541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51" authorId="0" shapeId="0" xr:uid="{7DE029C3-F1C4-4E80-A4BB-C9F769D9503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52" authorId="0" shapeId="0" xr:uid="{6DBA2A23-6CA6-475F-A15F-015DE5D04B2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53" authorId="0" shapeId="0" xr:uid="{BE6A6D4F-F9CA-4A54-9F7B-1E9E008CDFE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54" authorId="0" shapeId="0" xr:uid="{62269D1E-081D-4CD6-98D6-6413BB31BFD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55" authorId="0" shapeId="0" xr:uid="{337EDDAB-77DA-4BDF-ABA3-C2A64AD5434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56" authorId="0" shapeId="0" xr:uid="{4DD391EC-3F31-4ABE-A979-1D0B6ED96B1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57" authorId="0" shapeId="0" xr:uid="{AC7A95AE-BF8F-4A91-B680-CDFDE1120EF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58" authorId="0" shapeId="0" xr:uid="{5D0F1247-23BA-4356-A78A-AC7F1A035DE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59" authorId="0" shapeId="0" xr:uid="{81E9DA16-8941-462B-B6EC-7591E7BE733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60" authorId="0" shapeId="0" xr:uid="{3E007A64-E54C-41FA-A554-9277CCB57D6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61" authorId="0" shapeId="0" xr:uid="{AE05DAB9-490F-49DB-A5CC-22364F441AE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62" authorId="0" shapeId="0" xr:uid="{94D40959-4A0B-46E2-9753-91FA4369E96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63" authorId="0" shapeId="0" xr:uid="{83FB80CC-3CC7-435D-AECD-D855A64559B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64" authorId="0" shapeId="0" xr:uid="{963E206D-C47C-40C5-A02E-CC1B65D019D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65" authorId="0" shapeId="0" xr:uid="{54D5D034-B9F4-4D41-B9E7-6B48B0B5256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66" authorId="0" shapeId="0" xr:uid="{C18B5FC0-6CAB-49D1-A345-02BA1F409E6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67" authorId="0" shapeId="0" xr:uid="{49EA75A7-017E-4726-A236-6211027C264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68" authorId="0" shapeId="0" xr:uid="{AAF1C77F-0E75-4EFE-95CA-D3EC389FE0C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69" authorId="0" shapeId="0" xr:uid="{2A590325-F911-4CF4-BEA3-2F41B1ADFFF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70" authorId="0" shapeId="0" xr:uid="{C8FFF9B9-9BDD-47BF-A393-88C05700002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71" authorId="0" shapeId="0" xr:uid="{4B7F7F25-4C46-437F-AB7B-AD446E8D12B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72" authorId="0" shapeId="0" xr:uid="{FFDD0CB8-4F0D-403A-9B7C-9607B23C37C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73" authorId="0" shapeId="0" xr:uid="{BC2C94F0-DCFE-4827-B107-EA20726BE14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74" authorId="0" shapeId="0" xr:uid="{6F592894-9C7B-48CC-B869-3F6B2BA5136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75" authorId="0" shapeId="0" xr:uid="{936FDD3B-F321-4856-838B-E006D3E015E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76" authorId="0" shapeId="0" xr:uid="{40572FC8-CC81-4A17-A9AF-404F7965709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77" authorId="0" shapeId="0" xr:uid="{392D84EA-3342-42A6-91C6-0BC57D2C5C6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78" authorId="0" shapeId="0" xr:uid="{D3986686-DD94-4B69-8AA3-6039E62315E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79" authorId="0" shapeId="0" xr:uid="{6C507255-08FA-4014-8CE3-B091587B322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80" authorId="0" shapeId="0" xr:uid="{8A3DA290-98C4-44FA-93E5-C68BE6C13D5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81" authorId="0" shapeId="0" xr:uid="{FFFBFFF2-7C89-47D5-B2F3-B3A72FB3DEF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82" authorId="0" shapeId="0" xr:uid="{89CBEE21-55D1-4990-88BD-F7553F0227E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83" authorId="0" shapeId="0" xr:uid="{390E8930-C628-4E37-B151-B1D6778AE87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84" authorId="0" shapeId="0" xr:uid="{1A5B8B71-6351-4530-8BE7-671076CDA9E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85" authorId="0" shapeId="0" xr:uid="{EAA6E1AA-C558-418D-946C-6C9CDB6AA75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86" authorId="0" shapeId="0" xr:uid="{6CA2F6EB-AFAF-4B9F-85BF-08E98BE0C98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87" authorId="0" shapeId="0" xr:uid="{014D0359-0816-44AC-B397-DFF50BAEC15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88" authorId="0" shapeId="0" xr:uid="{0DF71B59-C6E0-4C26-AB56-9233AB78154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90" authorId="0" shapeId="0" xr:uid="{87BCF768-9F27-4045-A1D3-A29CAC1F650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91" authorId="0" shapeId="0" xr:uid="{46DE97FF-D8C6-412E-8764-C7AA0F44046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92" authorId="0" shapeId="0" xr:uid="{5580D93B-3DE6-4934-8788-F5C33DF5E61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93" authorId="0" shapeId="0" xr:uid="{00D5DB35-23E4-4D07-9788-C199786C3D0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94" authorId="0" shapeId="0" xr:uid="{4538CED4-26B3-43F0-9FDE-4BC781C50D8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95" authorId="0" shapeId="0" xr:uid="{60C048A4-5BB4-4DD2-8BB2-F168266F070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96" authorId="0" shapeId="0" xr:uid="{E3D06C9D-63B9-440D-9ADA-665E67D2496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97" authorId="0" shapeId="0" xr:uid="{5A54772E-23AD-4FF0-8053-860572CBF6F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98" authorId="0" shapeId="0" xr:uid="{C85878F9-D52F-4E3A-B87F-20F0BE51053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299" authorId="0" shapeId="0" xr:uid="{158FBFAB-4F10-4BA3-9F02-24201655F04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00" authorId="0" shapeId="0" xr:uid="{2FAB91B8-B4C3-4CE4-93C9-6D273B7E2A1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01" authorId="0" shapeId="0" xr:uid="{D49CB708-B9AF-4CB0-B3D2-0397C7080DF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02" authorId="0" shapeId="0" xr:uid="{0F1AA929-5360-4120-A9D7-A1543FFC54E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03" authorId="0" shapeId="0" xr:uid="{AB9EC589-A5DA-43C8-9CE7-6B333A5D5EA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04" authorId="0" shapeId="0" xr:uid="{E23C3E91-97AC-40B6-AF5B-DC00B29CCF6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05" authorId="0" shapeId="0" xr:uid="{060D7A6B-E902-4243-8BDD-0F1FE624D5D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06" authorId="0" shapeId="0" xr:uid="{A8DADFF8-537D-4262-B5A0-6F1F8EEA9F1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07" authorId="0" shapeId="0" xr:uid="{BCA42383-8B5C-4578-BEE5-B78315B5D51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08" authorId="0" shapeId="0" xr:uid="{BE19249F-38DD-4002-BA44-E786880A374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09" authorId="0" shapeId="0" xr:uid="{08EE23DC-92FC-4B98-B25F-66502B503CF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10" authorId="0" shapeId="0" xr:uid="{2B8F6D07-1D64-4DC8-9D4F-FCCC4B842AF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11" authorId="0" shapeId="0" xr:uid="{8A991D4C-4A4F-48E6-A749-EA97D0D9281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12" authorId="0" shapeId="0" xr:uid="{68DF4F89-6FF7-49A3-A459-EC487C3BB6E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13" authorId="0" shapeId="0" xr:uid="{9191A17D-B819-4E6F-A344-1482FAA0741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14" authorId="0" shapeId="0" xr:uid="{E891F015-6240-4BEA-B54B-7C47471942D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15" authorId="0" shapeId="0" xr:uid="{7FEB77C0-12A5-409F-99F9-886E4157E7A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16" authorId="0" shapeId="0" xr:uid="{6A3838EB-04C7-4985-8922-9A3225E6E33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17" authorId="0" shapeId="0" xr:uid="{EB33C90C-24EC-4711-9CA0-D4EF0307733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18" authorId="0" shapeId="0" xr:uid="{F72B15B6-AA4E-4AB2-B2B9-04FF50CB4E7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19" authorId="0" shapeId="0" xr:uid="{7F55932F-9B0B-4542-BAD1-95C18941281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20" authorId="0" shapeId="0" xr:uid="{6ECE1566-BD0A-46F1-ABF6-43DB19ACCFE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21" authorId="0" shapeId="0" xr:uid="{E77C6C66-1E48-4926-9E6A-C73BC65E334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22" authorId="0" shapeId="0" xr:uid="{9B4F8272-6C70-4E26-8DB8-30E8EF1A03F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23" authorId="0" shapeId="0" xr:uid="{5B72AB59-CFE5-42EE-82F0-7925830731B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24" authorId="0" shapeId="0" xr:uid="{CEF5A687-2E38-4F8F-B24A-04FE732C73D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25" authorId="0" shapeId="0" xr:uid="{2759B274-F0C3-49C0-8B2A-180B77B18B6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26" authorId="0" shapeId="0" xr:uid="{9B9C03ED-58A1-4EDE-9FC3-8D256A3BE15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27" authorId="0" shapeId="0" xr:uid="{A829F790-1563-489C-9345-C5EC207267A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28" authorId="0" shapeId="0" xr:uid="{FE68C4BC-5342-414F-B2D5-1D3BB5B0F57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29" authorId="0" shapeId="0" xr:uid="{6C5AB6DC-D3B2-4F10-9B1D-C3A47FE5553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30" authorId="0" shapeId="0" xr:uid="{4ACB96E3-3996-4B9D-B88E-38854906F2A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31" authorId="0" shapeId="0" xr:uid="{354B573A-FD23-4381-AD6F-59760A85514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32" authorId="0" shapeId="0" xr:uid="{E1CA0EDF-D22F-4320-8ADB-96EBCDBF739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33" authorId="0" shapeId="0" xr:uid="{5A6B0979-664D-4728-8058-B6427B748BA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34" authorId="0" shapeId="0" xr:uid="{0925C9BD-F950-430B-9B5D-E48363C0535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35" authorId="0" shapeId="0" xr:uid="{8895A06C-7D2C-4798-BDAA-AAB680B04A9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36" authorId="0" shapeId="0" xr:uid="{3E92CDDB-F5D0-44C4-A3FD-11DF44E25C5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37" authorId="0" shapeId="0" xr:uid="{E0452B9C-3B93-4BB6-9358-3ECCF84B04C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38" authorId="0" shapeId="0" xr:uid="{3615C801-5F11-4D32-A08C-356C9B46F89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39" authorId="0" shapeId="0" xr:uid="{CA467AC1-F500-4380-809F-1F98896FA7C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40" authorId="0" shapeId="0" xr:uid="{BD4CC3E8-542C-4549-B87E-35AC8E52E7D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41" authorId="0" shapeId="0" xr:uid="{DE8F76CD-FD0D-402A-AB23-9962C4B26D7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42" authorId="0" shapeId="0" xr:uid="{0A943359-8F4E-4EAE-B294-D6A030CC2C0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43" authorId="0" shapeId="0" xr:uid="{1BC43BEC-DBE3-4BB1-A17B-3D34CA1E72A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44" authorId="0" shapeId="0" xr:uid="{670F55E3-2C40-45FA-BDC1-0BCE881D069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45" authorId="0" shapeId="0" xr:uid="{75DCF029-9C64-49E1-A08D-319CA6526EC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46" authorId="0" shapeId="0" xr:uid="{67C12A3B-0A08-4216-AC07-05C2D9F91C1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47" authorId="0" shapeId="0" xr:uid="{228DE773-9083-49A4-A622-F5504718778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48" authorId="0" shapeId="0" xr:uid="{9A0632E5-AF14-4B57-BC28-78FF57A8776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49" authorId="0" shapeId="0" xr:uid="{0B04053B-63F7-42E2-9C0D-564F958121F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50" authorId="0" shapeId="0" xr:uid="{5C185BC8-FAC3-4B83-A654-B018E59BB38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51" authorId="0" shapeId="0" xr:uid="{29615488-CF44-4D25-99A0-C8E68B4B144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52" authorId="0" shapeId="0" xr:uid="{A6B97034-CE92-4188-8272-6CF7290CE28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53" authorId="0" shapeId="0" xr:uid="{9D9181EB-BDC4-41F3-80EB-6259F55371F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54" authorId="0" shapeId="0" xr:uid="{AD0BF162-9B73-4612-A940-2CAB7FC8304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55" authorId="0" shapeId="0" xr:uid="{642011B7-FBE9-418F-813A-DAA2A4499EA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56" authorId="0" shapeId="0" xr:uid="{EDDFCAED-24CA-4743-A943-97F782A43AB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57" authorId="0" shapeId="0" xr:uid="{D8EC1BC0-31CC-4403-93B3-BA4E7C1819C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58" authorId="0" shapeId="0" xr:uid="{1986CE18-9824-47F2-A738-A184B9A15AE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59" authorId="0" shapeId="0" xr:uid="{B610330E-A10A-4A56-8D7A-C8E41A58A0F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60" authorId="0" shapeId="0" xr:uid="{4A0E059C-5D3C-4E85-861C-BB879672605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61" authorId="0" shapeId="0" xr:uid="{26C4A082-A2E8-47A0-95E8-447C68C9239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62" authorId="0" shapeId="0" xr:uid="{32D630E9-4502-47D4-924B-08592DEF431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63" authorId="0" shapeId="0" xr:uid="{B891111D-0218-4B95-A091-63CEF8E6BEC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64" authorId="0" shapeId="0" xr:uid="{0C89808B-1CBF-4451-86DD-5EA4201E283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65" authorId="0" shapeId="0" xr:uid="{824433E4-4876-4A3C-8237-4CCC6023DBF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66" authorId="0" shapeId="0" xr:uid="{C0490F66-92B1-4FB8-8C6D-DAB6B7EE530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67" authorId="0" shapeId="0" xr:uid="{4A157711-78E2-4421-9183-EEFCDE9C0CB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68" authorId="0" shapeId="0" xr:uid="{4C15C418-10A9-4CE8-A80E-2D9B26549D9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69" authorId="0" shapeId="0" xr:uid="{F48877BE-32F0-4C09-9CCE-E55B72B0921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70" authorId="0" shapeId="0" xr:uid="{480F60C0-84FB-49B9-9CC7-324B9AB7486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71" authorId="0" shapeId="0" xr:uid="{ED8FE29F-3101-460A-9692-F490C601F9C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72" authorId="0" shapeId="0" xr:uid="{82DB2747-9A4E-4113-ABEB-FA95B89B86F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73" authorId="0" shapeId="0" xr:uid="{70B7B9EC-D357-49A2-879C-97B0851C175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74" authorId="0" shapeId="0" xr:uid="{B9A20BAD-A079-4BFB-A7A1-3DAA9154886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75" authorId="0" shapeId="0" xr:uid="{D2AB4F5B-8CBD-48C3-BC64-B6F2D848447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76" authorId="0" shapeId="0" xr:uid="{FDF4D92D-DADD-4123-BA65-4FCFA159929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77" authorId="0" shapeId="0" xr:uid="{75CE53B3-3742-4001-BD29-EF26530BF67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78" authorId="0" shapeId="0" xr:uid="{7025142B-5DC8-41F4-AB05-1B26A867C83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79" authorId="0" shapeId="0" xr:uid="{81EF22D5-BAB3-4368-823C-F9C9900786D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80" authorId="0" shapeId="0" xr:uid="{0705438F-61A4-4B39-9D3F-CE20AA22BFC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81" authorId="0" shapeId="0" xr:uid="{7EA6506C-B3AE-4429-83E4-A39A537CC3F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82" authorId="0" shapeId="0" xr:uid="{71B39A52-4B49-4DC6-B7DC-EFCD696D540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83" authorId="0" shapeId="0" xr:uid="{BC185D4F-C5C1-4817-A93C-3B7860F988E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84" authorId="0" shapeId="0" xr:uid="{2CD2EC34-B0A4-4D38-BC02-7ED576D9C6E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85" authorId="0" shapeId="0" xr:uid="{2A304DE0-D0B3-4D60-870F-47C7B5D0193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86" authorId="0" shapeId="0" xr:uid="{91C74AA4-6321-4981-B942-0A37E10660D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87" authorId="0" shapeId="0" xr:uid="{E9D92851-1365-4B04-95EF-DC905F42B33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88" authorId="0" shapeId="0" xr:uid="{81C78C1D-9DAA-437B-A35D-EAEFC0EFA42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89" authorId="0" shapeId="0" xr:uid="{41157991-2B74-4B28-B576-0275690BB87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90" authorId="0" shapeId="0" xr:uid="{06CA3660-ECA4-4186-A0C6-9AE5831E1D2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91" authorId="0" shapeId="0" xr:uid="{FDF9ADCB-9D74-438B-99F4-E8A668E920D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92" authorId="0" shapeId="0" xr:uid="{7B6DBA26-F34F-46ED-A0B5-F4F8E86A6F9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93" authorId="0" shapeId="0" xr:uid="{BAE23864-75C2-49FB-BB45-FA827D70AD3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94" authorId="0" shapeId="0" xr:uid="{830893B7-C80E-4DE2-9EB2-A0810FFAFAC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95" authorId="0" shapeId="0" xr:uid="{ECFB11DB-AA52-4AB6-81BD-7AE6EA1340C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96" authorId="0" shapeId="0" xr:uid="{39B3A181-E5F4-4A4C-9A74-07DCECA4AE1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97" authorId="0" shapeId="0" xr:uid="{FF297EDC-3DB9-4DA0-B63D-1686C0CF105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98" authorId="0" shapeId="0" xr:uid="{B2BA51B2-DE13-4F83-880D-B5AEF69AFD3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399" authorId="0" shapeId="0" xr:uid="{6E33B6A8-1595-4B22-858A-BE8BA902436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00" authorId="0" shapeId="0" xr:uid="{828CDEBA-7BF6-4831-9C27-6544EC867DB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01" authorId="0" shapeId="0" xr:uid="{7D238796-8AA5-46C7-B176-BCDE0B99803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02" authorId="0" shapeId="0" xr:uid="{AFAF382E-12DF-424E-BB53-803EC707C12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03" authorId="0" shapeId="0" xr:uid="{04A56E9B-D517-40CC-8A95-B6FF01C9010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04" authorId="0" shapeId="0" xr:uid="{7ED0E08B-A19A-417D-86FD-5B1C18005EF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05" authorId="0" shapeId="0" xr:uid="{AF59637C-D43E-4866-A28E-64EDDE85FE4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06" authorId="0" shapeId="0" xr:uid="{D539A4E8-A8F4-4333-BE8A-B1FD8F896DF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07" authorId="0" shapeId="0" xr:uid="{CF4BA0B6-C0B3-4E5E-A6FD-BD5080841F9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08" authorId="0" shapeId="0" xr:uid="{324EB8F8-C631-476B-BDCD-1537CFB15A8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09" authorId="0" shapeId="0" xr:uid="{33062B27-B8CC-45A4-9374-EE60288E205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10" authorId="0" shapeId="0" xr:uid="{A27A1208-B6FA-4E75-BC4E-0D16710633F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11" authorId="0" shapeId="0" xr:uid="{AD14B00A-6733-4615-B6E2-CC8FE77B952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12" authorId="0" shapeId="0" xr:uid="{EFB85CAA-D768-4AE2-9476-1D6BAE555FD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13" authorId="0" shapeId="0" xr:uid="{6B9966E0-0F47-44D2-88C7-AE150E34C0F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14" authorId="0" shapeId="0" xr:uid="{1D2C58E5-516D-4BA6-808F-17FA25E37FC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15" authorId="0" shapeId="0" xr:uid="{5EE776ED-D9E7-410C-9BE0-EE300A8651F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16" authorId="0" shapeId="0" xr:uid="{D119F664-4609-453D-808B-C9926A84111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17" authorId="0" shapeId="0" xr:uid="{24CEDC5D-5CDD-4337-9383-6C1A281BA4E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18" authorId="0" shapeId="0" xr:uid="{8B41CC56-AF1C-4F78-ABFD-EB15B817E30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19" authorId="0" shapeId="0" xr:uid="{EEFCFA7E-E782-491B-AE60-8032F89ADD4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20" authorId="0" shapeId="0" xr:uid="{458FD0D1-90EA-4D6F-8E5C-FF80AB132DD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21" authorId="0" shapeId="0" xr:uid="{0821712D-AEE2-44AE-87B5-8855B2727AE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22" authorId="0" shapeId="0" xr:uid="{E0D1A1C5-12CA-481B-8262-94408451201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23" authorId="0" shapeId="0" xr:uid="{D6AA9362-0134-4BB9-835A-82F81062E0C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24" authorId="0" shapeId="0" xr:uid="{AE395891-81BB-4D9D-976F-47E24429D5F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25" authorId="0" shapeId="0" xr:uid="{C3DB9905-7BB1-4C34-B8F9-ACFA353AEC3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26" authorId="0" shapeId="0" xr:uid="{706CD772-3086-4A4C-A4D0-1FCE91F6AF3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27" authorId="0" shapeId="0" xr:uid="{385F3252-6ACB-4989-8B52-D6E2FF9504C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28" authorId="0" shapeId="0" xr:uid="{54A714E6-E8B6-4DF0-9963-53AC1D0AC9F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29" authorId="0" shapeId="0" xr:uid="{C972AF36-B682-4905-A5BC-F3B4EFACB2D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30" authorId="0" shapeId="0" xr:uid="{B0E3CCA0-2326-4600-AE4F-4C0D8563564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31" authorId="0" shapeId="0" xr:uid="{A8CD7199-BC0C-498C-ABDF-A90EACBAE2E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32" authorId="0" shapeId="0" xr:uid="{6C53020A-AD01-4A15-87D3-E38769A2AC3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33" authorId="0" shapeId="0" xr:uid="{46DE1EAB-152D-4B71-857E-45621FAD1E9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34" authorId="0" shapeId="0" xr:uid="{BD071373-25C6-4731-ABC0-46D61D7A2B8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35" authorId="0" shapeId="0" xr:uid="{1FC370F9-E393-4942-B6E8-42CF7376480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36" authorId="0" shapeId="0" xr:uid="{E658D65D-CDAB-496A-80E4-457AD75C91F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37" authorId="0" shapeId="0" xr:uid="{0FD76166-10B9-42CB-AC95-D237CCDB28C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38" authorId="0" shapeId="0" xr:uid="{17BC0D2E-46EB-4238-B5A5-583D70CE01B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39" authorId="0" shapeId="0" xr:uid="{B72DEDD6-E3B9-4F0A-8E7A-F1A3A411477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40" authorId="0" shapeId="0" xr:uid="{4D19DC97-493B-4B3C-A13E-0C6D5941DE1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41" authorId="0" shapeId="0" xr:uid="{95C6F82C-2ED6-4B0C-8182-057CC705195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42" authorId="0" shapeId="0" xr:uid="{A5AD4382-4315-4319-B9FC-6E19851D8BD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43" authorId="0" shapeId="0" xr:uid="{A4BD622A-BBE5-4A36-A4B9-38643B28600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44" authorId="0" shapeId="0" xr:uid="{C8935F4B-CE04-41A0-A3B7-FE3A29E4E76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45" authorId="0" shapeId="0" xr:uid="{88B6CB2A-A680-4CCD-98A1-E7E90D3A3FF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46" authorId="0" shapeId="0" xr:uid="{53374F3D-4D74-43DC-A19B-A5616FB2142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47" authorId="0" shapeId="0" xr:uid="{C093F8CB-2DFA-4691-82E8-74B4D7D8855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48" authorId="0" shapeId="0" xr:uid="{04AB54EC-57DB-4854-A475-4DA6B918F67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49" authorId="0" shapeId="0" xr:uid="{BE43BF37-7A73-4ECE-A565-2794B9C9768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50" authorId="0" shapeId="0" xr:uid="{459624B8-6F54-405F-A243-B9F80095F95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51" authorId="0" shapeId="0" xr:uid="{986A9EC5-BD08-4687-AE05-772BF6EFC0A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52" authorId="0" shapeId="0" xr:uid="{7979D084-2AB9-4BD1-A51B-3EA0F903FF1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53" authorId="0" shapeId="0" xr:uid="{1C7E7592-6246-444C-85A2-E43EE31C23C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54" authorId="0" shapeId="0" xr:uid="{451A7220-55F9-4560-9F7C-CFE8E840765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55" authorId="0" shapeId="0" xr:uid="{43C638BF-05B0-40C4-A467-4D6A5B2CC94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56" authorId="0" shapeId="0" xr:uid="{59535A4E-1BDA-4047-98A0-603E216F14AD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57" authorId="0" shapeId="0" xr:uid="{0A3C2AE8-9E26-4030-9E82-C12C8FF3FF3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58" authorId="0" shapeId="0" xr:uid="{65C7DEF8-07D1-49B4-A0A3-4B12BFC1315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59" authorId="0" shapeId="0" xr:uid="{E8F8C965-122A-408D-8D22-52C0CA9AED7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60" authorId="0" shapeId="0" xr:uid="{35DA1AB7-5F12-4BF9-9105-3D63DA87451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61" authorId="0" shapeId="0" xr:uid="{49337BDB-35A0-4B83-92B6-7B8469532C3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62" authorId="0" shapeId="0" xr:uid="{7EA984AD-07F8-4457-8E4C-F631DFDE15C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63" authorId="0" shapeId="0" xr:uid="{F8A04F3E-8CE2-49EB-8C6E-2E84443A726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64" authorId="0" shapeId="0" xr:uid="{C35012D3-BAAA-4814-A134-28567BF04B03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65" authorId="0" shapeId="0" xr:uid="{29B686E1-B140-493C-8C3F-3FB3AE927FA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66" authorId="0" shapeId="0" xr:uid="{F34C90AA-7534-4508-8664-430A2C2F394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67" authorId="0" shapeId="0" xr:uid="{0510F8AC-2AD1-419C-BDEA-63B44AE32AB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68" authorId="0" shapeId="0" xr:uid="{8FBF3649-5D22-4D2C-8A4D-7405363C3C2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69" authorId="0" shapeId="0" xr:uid="{E3679B19-BD23-4D7A-B330-AE5439D676A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70" authorId="0" shapeId="0" xr:uid="{7E778189-FE1C-4072-89A4-9EEF052E2F92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71" authorId="0" shapeId="0" xr:uid="{72A4FCA6-A80E-404B-9F2F-60CB5CA008B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72" authorId="0" shapeId="0" xr:uid="{ACCC8CFC-910B-451B-A5F1-85FF5B017F7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73" authorId="0" shapeId="0" xr:uid="{A698DFB6-1AF5-4F93-86DA-E0661EAD25A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74" authorId="0" shapeId="0" xr:uid="{89AECA60-9CAF-4DC4-B93A-EAFDCB8AF4E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75" authorId="0" shapeId="0" xr:uid="{4AE9BF8A-C88D-4172-ABF6-DBB3C1C74E09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76" authorId="0" shapeId="0" xr:uid="{A04EB214-33FA-470A-AE91-E039B1E3C61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77" authorId="0" shapeId="0" xr:uid="{B200D8F8-C2B0-4D42-B9D0-5BBF43CD5FEC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78" authorId="0" shapeId="0" xr:uid="{C74673A1-905B-4B01-BAC2-CCC4392228F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79" authorId="0" shapeId="0" xr:uid="{4EF77B7E-FFC5-4789-842D-71AF171F53B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80" authorId="0" shapeId="0" xr:uid="{86BADC2C-CFAB-4053-953B-E764C2792FD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81" authorId="0" shapeId="0" xr:uid="{9660F668-FA38-4733-90E2-B9AD5AB45F4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82" authorId="0" shapeId="0" xr:uid="{4BB3AC6D-9601-4460-9837-F53D005E205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83" authorId="0" shapeId="0" xr:uid="{9170B7C1-6B18-483F-8A9E-88B9EAB2730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84" authorId="0" shapeId="0" xr:uid="{0D040190-1179-4DE1-B44A-B2DCE9D93B40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85" authorId="0" shapeId="0" xr:uid="{A603FA3B-ECA8-4B62-B95B-A8E44467A23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86" authorId="0" shapeId="0" xr:uid="{06A7A5EB-290B-4EC3-9B14-6CC653CF3EA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87" authorId="0" shapeId="0" xr:uid="{A4631EE8-B781-433C-BDD8-54C63C82F4E7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88" authorId="0" shapeId="0" xr:uid="{BA2002DD-7AAD-458B-B4DD-7CB193444E4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89" authorId="0" shapeId="0" xr:uid="{462B4C66-F9FC-4ED7-A70B-9C740A67EA6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90" authorId="0" shapeId="0" xr:uid="{2ABF2A49-50F2-4F6F-9CCD-0BA1B3A2427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91" authorId="0" shapeId="0" xr:uid="{9EE26375-308F-4EA3-A693-54043A28015B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92" authorId="0" shapeId="0" xr:uid="{94BAD3A2-F711-4760-9DF3-D587CFEA0E6A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93" authorId="0" shapeId="0" xr:uid="{5C7F6574-DBF9-410C-959A-A4BD6A8BBA6F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94" authorId="0" shapeId="0" xr:uid="{22BA8DFD-4063-4A4F-9149-63194882F9F6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95" authorId="0" shapeId="0" xr:uid="{E034CFC2-CA5F-47E3-99AC-C4DB8FC2525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96" authorId="0" shapeId="0" xr:uid="{918DE895-26C7-4070-B1CD-230D1A221165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97" authorId="0" shapeId="0" xr:uid="{F04B54D6-B3F8-45C8-9FC6-D0620518D5B1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98" authorId="0" shapeId="0" xr:uid="{80EAA375-A593-4FF4-AD33-91B369FB1EF4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499" authorId="0" shapeId="0" xr:uid="{8D6E42D5-E12F-48D9-83AC-E2E33E6F7398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  <comment ref="G500" authorId="0" shapeId="0" xr:uid="{DCBE4DA2-D230-44D5-9D1F-A48EAF70253E}">
      <text>
        <r>
          <rPr>
            <b/>
            <sz val="8"/>
            <color indexed="81"/>
            <rFont val="Tahoma"/>
          </rPr>
          <t>RESULT FROM COST COMPONENT CALCULATION.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<sst xmlns="http://schemas.openxmlformats.org/spreadsheetml/2006/main" count="1361" uniqueCount="260">
  <si>
    <t>=</t>
  </si>
  <si>
    <t>Item no</t>
  </si>
  <si>
    <t>Base Bid Price (Pt)
Incl. VAT</t>
  </si>
  <si>
    <t>Base Bid Price (Pt)
Excl. VAT</t>
  </si>
  <si>
    <t>Variable portion (85%)
(1-V).Pt</t>
  </si>
  <si>
    <t>Fixed Portion (15%)
V.Pt</t>
  </si>
  <si>
    <t>D1</t>
  </si>
  <si>
    <t>R1o</t>
  </si>
  <si>
    <t>R1t</t>
  </si>
  <si>
    <t>Factor 1</t>
  </si>
  <si>
    <t>D2</t>
  </si>
  <si>
    <t>R2o</t>
  </si>
  <si>
    <t>R2t</t>
  </si>
  <si>
    <t>Factor 2</t>
  </si>
  <si>
    <t>D3</t>
  </si>
  <si>
    <t>R3o</t>
  </si>
  <si>
    <t>R3t</t>
  </si>
  <si>
    <t>Factor 3</t>
  </si>
  <si>
    <t>D4</t>
  </si>
  <si>
    <t>R4o</t>
  </si>
  <si>
    <t>R4t</t>
  </si>
  <si>
    <t>Factor 4</t>
  </si>
  <si>
    <t>R5o</t>
  </si>
  <si>
    <t>R5t</t>
  </si>
  <si>
    <t>Factor 5</t>
  </si>
  <si>
    <t>Pa (Adjusted  price )
= ((1-V).Pt *(F)) + V.Pt</t>
  </si>
  <si>
    <t xml:space="preserve">New Price 
Incl VAT 
</t>
  </si>
  <si>
    <t>Contract Number:</t>
  </si>
  <si>
    <t>Supplier:</t>
  </si>
  <si>
    <t>Adjustment effective date:</t>
  </si>
  <si>
    <t>D6</t>
  </si>
  <si>
    <t>Supplier requested</t>
  </si>
  <si>
    <t>Value of Adjustment</t>
  </si>
  <si>
    <t>%  Adjustment</t>
  </si>
  <si>
    <t>D1 - Imported Raw Material / Finished Product</t>
  </si>
  <si>
    <t>D2 - Local Raw material / Finished Product</t>
  </si>
  <si>
    <t>D6 - Other</t>
  </si>
  <si>
    <t>R6o</t>
  </si>
  <si>
    <t>R6t</t>
  </si>
  <si>
    <t>Factor6</t>
  </si>
  <si>
    <t>Sum D1-D6</t>
  </si>
  <si>
    <t>Sum
Factor 1-6</t>
  </si>
  <si>
    <t>RT32-03-001</t>
  </si>
  <si>
    <t>RT32-04-001</t>
  </si>
  <si>
    <t>RT32-06-001</t>
  </si>
  <si>
    <t>RT32-06-002</t>
  </si>
  <si>
    <t>RT32-06-003</t>
  </si>
  <si>
    <t>RT32-06-004</t>
  </si>
  <si>
    <t>RT32-06-005</t>
  </si>
  <si>
    <t>RT32-06-006</t>
  </si>
  <si>
    <t>RT32-06-007</t>
  </si>
  <si>
    <t>RT32-08-001</t>
  </si>
  <si>
    <t>RT32-09-001</t>
  </si>
  <si>
    <t>RT32-12-004</t>
  </si>
  <si>
    <t>RT32-15-001</t>
  </si>
  <si>
    <t>RT32-15-002</t>
  </si>
  <si>
    <t>RT32-15-003</t>
  </si>
  <si>
    <t>RT32-15-004</t>
  </si>
  <si>
    <t>RT32-15-005</t>
  </si>
  <si>
    <t>RT32-15-006</t>
  </si>
  <si>
    <t>RT32-15-007</t>
  </si>
  <si>
    <t>RT32-15-009</t>
  </si>
  <si>
    <t>RT32-15-010</t>
  </si>
  <si>
    <t>RT32-16-001</t>
  </si>
  <si>
    <t>RT32-16-002</t>
  </si>
  <si>
    <t>RT32-16-003</t>
  </si>
  <si>
    <t>RT32-16-004</t>
  </si>
  <si>
    <t>RT32-16-005</t>
  </si>
  <si>
    <t>RT32-16-006</t>
  </si>
  <si>
    <t>RT32-16-007</t>
  </si>
  <si>
    <t>RT32-17-001</t>
  </si>
  <si>
    <t>RT32-17-002</t>
  </si>
  <si>
    <t>RT32-17-003</t>
  </si>
  <si>
    <t>RT32-17-004</t>
  </si>
  <si>
    <t>RT32-17-005</t>
  </si>
  <si>
    <t>RT32-17-006</t>
  </si>
  <si>
    <t>RT32-17-008</t>
  </si>
  <si>
    <t>RT32-17-009</t>
  </si>
  <si>
    <t>RT32-17-010</t>
  </si>
  <si>
    <t>RT32-17-011</t>
  </si>
  <si>
    <t>RT32-17-012</t>
  </si>
  <si>
    <t>RT32-17-013</t>
  </si>
  <si>
    <t>RT32-17-014</t>
  </si>
  <si>
    <t>RT32-17-015</t>
  </si>
  <si>
    <t>RT32-17-016</t>
  </si>
  <si>
    <t>RT32-17-017</t>
  </si>
  <si>
    <t>RT32-17-018</t>
  </si>
  <si>
    <t>RT32-17-019</t>
  </si>
  <si>
    <t>RT32-17-027</t>
  </si>
  <si>
    <t>RT32-17-028</t>
  </si>
  <si>
    <t>RT32-17-029</t>
  </si>
  <si>
    <t>RT32-17-030</t>
  </si>
  <si>
    <t>RT32-17-031</t>
  </si>
  <si>
    <t>RT32-17-032</t>
  </si>
  <si>
    <t>RT32-17-034</t>
  </si>
  <si>
    <t>RT32-21-001</t>
  </si>
  <si>
    <t>RT32-21-002</t>
  </si>
  <si>
    <t>RT32-21-003</t>
  </si>
  <si>
    <t>RT32-21-004</t>
  </si>
  <si>
    <t>RT32-21-005</t>
  </si>
  <si>
    <t>RT32-21-007</t>
  </si>
  <si>
    <t>RT32-24-001</t>
  </si>
  <si>
    <t>RT32-24-002</t>
  </si>
  <si>
    <t>RT32-24-003</t>
  </si>
  <si>
    <t>RT32-24-004</t>
  </si>
  <si>
    <t>RT32-24-005</t>
  </si>
  <si>
    <t>Access Medical</t>
  </si>
  <si>
    <t>RT32-01-002</t>
  </si>
  <si>
    <t>RT32-01-003</t>
  </si>
  <si>
    <t>RT32-01-011</t>
  </si>
  <si>
    <t>RT32-01-012</t>
  </si>
  <si>
    <t>RT32-01-013</t>
  </si>
  <si>
    <t>RT32-01-019</t>
  </si>
  <si>
    <t>RT32-01-020</t>
  </si>
  <si>
    <t>RT32-01-021</t>
  </si>
  <si>
    <t>RT32-01-022</t>
  </si>
  <si>
    <t>RT32-14-001</t>
  </si>
  <si>
    <t>RT32-14-005</t>
  </si>
  <si>
    <t>RT32-14-006</t>
  </si>
  <si>
    <t>RT32-14-007</t>
  </si>
  <si>
    <t>Biocor Hospital</t>
  </si>
  <si>
    <t xml:space="preserve">Biologica Pharmaceutical </t>
  </si>
  <si>
    <t>RT32-14-008</t>
  </si>
  <si>
    <t>RT32-01-017</t>
  </si>
  <si>
    <t xml:space="preserve">RT32-01-018 </t>
  </si>
  <si>
    <t>RT32-13-001</t>
  </si>
  <si>
    <t>RT32-13-002</t>
  </si>
  <si>
    <t>RT32-14-002</t>
  </si>
  <si>
    <t>BSN Medical</t>
  </si>
  <si>
    <t>RT32-13-003</t>
  </si>
  <si>
    <t>Buvhezi Trading</t>
  </si>
  <si>
    <t>RT32-03-003</t>
  </si>
  <si>
    <t>RT32-03-004</t>
  </si>
  <si>
    <t>RT32-25-001</t>
  </si>
  <si>
    <t>DR Temp</t>
  </si>
  <si>
    <t>RT32-01-009</t>
  </si>
  <si>
    <t>Dräger</t>
  </si>
  <si>
    <t>Dynamed Pharmaceutical</t>
  </si>
  <si>
    <t xml:space="preserve">Emergency Hospital </t>
  </si>
  <si>
    <t>RT32-10-001</t>
  </si>
  <si>
    <t>RT32-10-002</t>
  </si>
  <si>
    <t>RT32-09-002</t>
  </si>
  <si>
    <t xml:space="preserve">Evergreen Latex </t>
  </si>
  <si>
    <t>RT32-09-003</t>
  </si>
  <si>
    <t>RT32-09-004</t>
  </si>
  <si>
    <t>RT32-12-001</t>
  </si>
  <si>
    <t>RT32-12-002</t>
  </si>
  <si>
    <t>RT32-12-003</t>
  </si>
  <si>
    <t xml:space="preserve">Fortecare </t>
  </si>
  <si>
    <t>RT32-14-003</t>
  </si>
  <si>
    <t>RT32-15-008</t>
  </si>
  <si>
    <t>Liora Medical</t>
  </si>
  <si>
    <t>RT32-22-005</t>
  </si>
  <si>
    <t>RT32-01-001</t>
  </si>
  <si>
    <t>RT32-01-004</t>
  </si>
  <si>
    <t>RT32-01-005</t>
  </si>
  <si>
    <t>RT32-01-006</t>
  </si>
  <si>
    <t>RT32-01-007</t>
  </si>
  <si>
    <t>RT32-01-014</t>
  </si>
  <si>
    <t>RT32-01-015</t>
  </si>
  <si>
    <t>RT32-01-016</t>
  </si>
  <si>
    <t>RT32-07-001</t>
  </si>
  <si>
    <t>RT32-11-001</t>
  </si>
  <si>
    <t>RT32-11-002</t>
  </si>
  <si>
    <t>RT32-11-004</t>
  </si>
  <si>
    <t>RT32-11-005</t>
  </si>
  <si>
    <t>RT32-17-020</t>
  </si>
  <si>
    <t>RT32-17-021</t>
  </si>
  <si>
    <t>RT32-17-022</t>
  </si>
  <si>
    <t>RT32-17-023</t>
  </si>
  <si>
    <t>RT32-17-024</t>
  </si>
  <si>
    <t>RT32-17-025</t>
  </si>
  <si>
    <t>RT32-18-001</t>
  </si>
  <si>
    <t>RT32-18-002</t>
  </si>
  <si>
    <t>RT32-18-009</t>
  </si>
  <si>
    <t>RT32-18-010</t>
  </si>
  <si>
    <t>RT32-18-017</t>
  </si>
  <si>
    <t>RT32-18-018</t>
  </si>
  <si>
    <t>RT32-18-019</t>
  </si>
  <si>
    <t>RT32-18-020</t>
  </si>
  <si>
    <t>RT32-18-021</t>
  </si>
  <si>
    <t>RT32-18-022</t>
  </si>
  <si>
    <t>RT32-18-023</t>
  </si>
  <si>
    <t>RT32-18-024</t>
  </si>
  <si>
    <t>RT32-18-025</t>
  </si>
  <si>
    <t>RT32-20-007</t>
  </si>
  <si>
    <t>RT32-20-008</t>
  </si>
  <si>
    <t>RT32-20-009</t>
  </si>
  <si>
    <t>RT32-20-010</t>
  </si>
  <si>
    <t>RT32-20-011</t>
  </si>
  <si>
    <t>RT32-20-012</t>
  </si>
  <si>
    <t>RT32-20-013</t>
  </si>
  <si>
    <t>RT32-22-008</t>
  </si>
  <si>
    <t>RT32-24-006</t>
  </si>
  <si>
    <t>Logan Medical</t>
  </si>
  <si>
    <t>RT32-22-007</t>
  </si>
  <si>
    <t>Lomaen Medical</t>
  </si>
  <si>
    <t>Mars Healthcare</t>
  </si>
  <si>
    <t>Meddreg Tech</t>
  </si>
  <si>
    <t>RT32-22-004</t>
  </si>
  <si>
    <t>RT32-22-006</t>
  </si>
  <si>
    <t>Medical Plant Africa</t>
  </si>
  <si>
    <t>Medi-Core Technologies</t>
  </si>
  <si>
    <t>RT32-08-002</t>
  </si>
  <si>
    <t>RT32-20-001</t>
  </si>
  <si>
    <t>RT32-20-002</t>
  </si>
  <si>
    <t>RT32-20-003</t>
  </si>
  <si>
    <t>RT32-20-004</t>
  </si>
  <si>
    <t>RT32-20-005</t>
  </si>
  <si>
    <t>RT32-20-006</t>
  </si>
  <si>
    <t>Milano Healthcare</t>
  </si>
  <si>
    <t xml:space="preserve">Mlungisi Healthcare </t>
  </si>
  <si>
    <t>RT32-17-026</t>
  </si>
  <si>
    <t xml:space="preserve">Morgan Pillay Clothing </t>
  </si>
  <si>
    <t>RT32-10-003</t>
  </si>
  <si>
    <t>Nala Medical Suppliers</t>
  </si>
  <si>
    <t>Noko Healthcare</t>
  </si>
  <si>
    <t>RT32-10-004</t>
  </si>
  <si>
    <t>Perculiar Holdings</t>
  </si>
  <si>
    <t xml:space="preserve">Progress Medical </t>
  </si>
  <si>
    <t>RT32-11-003</t>
  </si>
  <si>
    <t>RT32-22-002</t>
  </si>
  <si>
    <t>RT32-22-003</t>
  </si>
  <si>
    <t>Promed Technologies</t>
  </si>
  <si>
    <t xml:space="preserve">Relief  Medical </t>
  </si>
  <si>
    <t>SA Health Protecting</t>
  </si>
  <si>
    <t>RT32-05-001</t>
  </si>
  <si>
    <t>RT32-05-002</t>
  </si>
  <si>
    <t>Safmed</t>
  </si>
  <si>
    <t>RT32-02-001</t>
  </si>
  <si>
    <t>RT32-02-002</t>
  </si>
  <si>
    <t>Sebenzani Trading</t>
  </si>
  <si>
    <t>Supra Healthcare</t>
  </si>
  <si>
    <t>RT32-18-003</t>
  </si>
  <si>
    <t>RT32-18-004</t>
  </si>
  <si>
    <t>RT32-18-005</t>
  </si>
  <si>
    <t>RT32-18-006</t>
  </si>
  <si>
    <t>RT32-18-007</t>
  </si>
  <si>
    <t>RT32-18-008</t>
  </si>
  <si>
    <t>Surgemed Healthcare</t>
  </si>
  <si>
    <t>RT32-17-007</t>
  </si>
  <si>
    <t>Tara Technologies</t>
  </si>
  <si>
    <t>Tower City</t>
  </si>
  <si>
    <t>Unitrade</t>
  </si>
  <si>
    <t>Zwanga Tor (Pty) Ltd</t>
  </si>
  <si>
    <t>RT32-18-011</t>
  </si>
  <si>
    <t>RT32-18-012</t>
  </si>
  <si>
    <t>RT32-18-013</t>
  </si>
  <si>
    <t>RT32-18-014</t>
  </si>
  <si>
    <t>RT32-18-015</t>
  </si>
  <si>
    <t>RT32-18-016</t>
  </si>
  <si>
    <t>D5</t>
  </si>
  <si>
    <t>D3 - Labour - CPI All items Table E</t>
  </si>
  <si>
    <t>D4 - Transport: Other Running cost Table E</t>
  </si>
  <si>
    <t>D5 -Other: Housing and Utility</t>
  </si>
  <si>
    <t>RT32-04-002</t>
  </si>
  <si>
    <t xml:space="preserve">CONTRACT: RT32-2022 SUPPLY AND DELIVERLY OF SURGICAL SUNDRIES </t>
  </si>
  <si>
    <t>TO STATE FOR A PERIOD 1 AUGUST 2023 TO 31 JULY 2028</t>
  </si>
  <si>
    <t>ANNEXURE A: COST PRICE ADJUSTMENT SCHEDULE</t>
  </si>
  <si>
    <t>Supplier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</si>
</sst>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R&quot;\ #,##0.00"/>
    <numFmt numFmtId="165" formatCode="0.0000"/>
    <numFmt numFmtId="166" formatCode="&quot;R&quot;\ #,##0.0000"/>
    <numFmt numFmtId="167" formatCode="#,##0.0000"/>
    <numFmt numFmtId="168" formatCode="&quot;R&quot;\ #,##0.000"/>
    <numFmt numFmtId="169" formatCode="#,##0.0"/>
    <numFmt numFmtId="170" formatCode="#,##0.000"/>
    <numFmt numFmtId="171" formatCode="&quot;R&quot;#,##0.00"/>
  </numFmts>
  <fonts count="18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u/>
      <sz val="11"/>
      <color indexed="10"/>
      <name val="Arial Narrow"/>
      <family val="2"/>
    </font>
    <font>
      <sz val="11"/>
      <color indexed="57"/>
      <name val="Arial Narrow"/>
      <family val="2"/>
    </font>
    <font>
      <b/>
      <sz val="11"/>
      <color indexed="57"/>
      <name val="Arial Narrow"/>
      <family val="2"/>
    </font>
    <font>
      <b/>
      <sz val="11"/>
      <color indexed="10"/>
      <name val="Arial Narrow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color theme="1"/>
      <name val="Arial Narrow"/>
      <family val="2"/>
    </font>
    <font>
      <sz val="10"/>
      <name val="Arial"/>
      <family val="2"/>
    </font>
    <font>
      <sz val="10"/>
      <color rgb="FF000000"/>
      <name val="Calibri"/>
      <scheme val="minor"/>
    </font>
    <font>
      <sz val="11"/>
      <color rgb="FF339966"/>
      <name val="Arial Narrow"/>
    </font>
    <font>
      <b/>
      <sz val="11"/>
      <name val="Aptos Display"/>
      <family val="2"/>
    </font>
  </fonts>
  <fills count="1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" fontId="3" fillId="2" borderId="1" applyNumberFormat="0" applyProtection="0">
      <alignment horizontal="left" vertical="center" indent="1"/>
    </xf>
    <xf numFmtId="9" fontId="14" fillId="0" borderId="0" applyFont="0" applyFill="0" applyBorder="0" applyAlignment="0" applyProtection="0"/>
    <xf numFmtId="0" fontId="15" fillId="0" borderId="0"/>
  </cellStyleXfs>
  <cellXfs count="122">
    <xf numFmtId="0" fontId="0" fillId="0" borderId="0" xfId="0"/>
    <xf numFmtId="0" fontId="4" fillId="3" borderId="0" xfId="0" applyFont="1" applyFill="1"/>
    <xf numFmtId="0" fontId="4" fillId="0" borderId="0" xfId="0" applyFont="1"/>
    <xf numFmtId="0" fontId="5" fillId="3" borderId="0" xfId="0" applyFont="1" applyFill="1" applyAlignment="1">
      <alignment horizontal="left"/>
    </xf>
    <xf numFmtId="0" fontId="4" fillId="3" borderId="2" xfId="0" applyFont="1" applyFill="1" applyBorder="1"/>
    <xf numFmtId="0" fontId="5" fillId="3" borderId="0" xfId="0" applyFont="1" applyFill="1"/>
    <xf numFmtId="0" fontId="4" fillId="3" borderId="0" xfId="0" applyFont="1" applyFill="1" applyAlignment="1">
      <alignment horizontal="justify"/>
    </xf>
    <xf numFmtId="0" fontId="4" fillId="3" borderId="2" xfId="0" applyFont="1" applyFill="1" applyBorder="1" applyAlignment="1">
      <alignment horizontal="justify"/>
    </xf>
    <xf numFmtId="9" fontId="5" fillId="3" borderId="0" xfId="0" applyNumberFormat="1" applyFont="1" applyFill="1" applyAlignment="1">
      <alignment horizontal="left" vertical="top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10" fontId="5" fillId="3" borderId="7" xfId="1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0" fontId="5" fillId="4" borderId="2" xfId="1" applyNumberFormat="1" applyFont="1" applyFill="1" applyBorder="1" applyAlignment="1">
      <alignment horizontal="center" wrapText="1"/>
    </xf>
    <xf numFmtId="10" fontId="5" fillId="4" borderId="8" xfId="1" applyNumberFormat="1" applyFont="1" applyFill="1" applyBorder="1" applyAlignment="1">
      <alignment horizontal="center" wrapText="1"/>
    </xf>
    <xf numFmtId="10" fontId="5" fillId="5" borderId="8" xfId="1" applyNumberFormat="1" applyFont="1" applyFill="1" applyBorder="1" applyAlignment="1">
      <alignment horizontal="center" wrapText="1"/>
    </xf>
    <xf numFmtId="10" fontId="5" fillId="6" borderId="9" xfId="1" applyNumberFormat="1" applyFont="1" applyFill="1" applyBorder="1" applyAlignment="1">
      <alignment horizontal="center" wrapText="1"/>
    </xf>
    <xf numFmtId="10" fontId="5" fillId="6" borderId="8" xfId="1" applyNumberFormat="1" applyFont="1" applyFill="1" applyBorder="1" applyAlignment="1">
      <alignment horizontal="center" wrapText="1"/>
    </xf>
    <xf numFmtId="10" fontId="5" fillId="7" borderId="9" xfId="1" applyNumberFormat="1" applyFont="1" applyFill="1" applyBorder="1" applyAlignment="1">
      <alignment horizontal="center" wrapText="1"/>
    </xf>
    <xf numFmtId="10" fontId="5" fillId="7" borderId="8" xfId="1" applyNumberFormat="1" applyFont="1" applyFill="1" applyBorder="1" applyAlignment="1">
      <alignment horizontal="center" wrapText="1"/>
    </xf>
    <xf numFmtId="10" fontId="5" fillId="8" borderId="9" xfId="1" applyNumberFormat="1" applyFont="1" applyFill="1" applyBorder="1" applyAlignment="1">
      <alignment horizontal="center" wrapText="1"/>
    </xf>
    <xf numFmtId="10" fontId="5" fillId="8" borderId="8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justify" vertical="top" wrapText="1"/>
    </xf>
    <xf numFmtId="0" fontId="6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justify" vertical="top" wrapText="1"/>
    </xf>
    <xf numFmtId="10" fontId="5" fillId="3" borderId="10" xfId="1" applyNumberFormat="1" applyFont="1" applyFill="1" applyBorder="1" applyAlignment="1">
      <alignment horizontal="center" wrapText="1"/>
    </xf>
    <xf numFmtId="0" fontId="8" fillId="3" borderId="1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168" fontId="9" fillId="3" borderId="0" xfId="0" applyNumberFormat="1" applyFont="1" applyFill="1" applyAlignment="1">
      <alignment vertical="center"/>
    </xf>
    <xf numFmtId="168" fontId="8" fillId="3" borderId="12" xfId="0" applyNumberFormat="1" applyFont="1" applyFill="1" applyBorder="1" applyAlignment="1">
      <alignment vertical="center"/>
    </xf>
    <xf numFmtId="10" fontId="8" fillId="4" borderId="13" xfId="1" applyNumberFormat="1" applyFont="1" applyFill="1" applyBorder="1" applyAlignment="1">
      <alignment vertical="center"/>
    </xf>
    <xf numFmtId="170" fontId="8" fillId="4" borderId="11" xfId="0" applyNumberFormat="1" applyFont="1" applyFill="1" applyBorder="1" applyAlignment="1">
      <alignment vertical="center"/>
    </xf>
    <xf numFmtId="10" fontId="8" fillId="5" borderId="13" xfId="1" applyNumberFormat="1" applyFont="1" applyFill="1" applyBorder="1" applyAlignment="1">
      <alignment vertical="center"/>
    </xf>
    <xf numFmtId="169" fontId="8" fillId="5" borderId="11" xfId="0" applyNumberFormat="1" applyFont="1" applyFill="1" applyBorder="1" applyAlignment="1">
      <alignment vertical="center"/>
    </xf>
    <xf numFmtId="170" fontId="8" fillId="5" borderId="11" xfId="0" applyNumberFormat="1" applyFont="1" applyFill="1" applyBorder="1" applyAlignment="1">
      <alignment vertical="center"/>
    </xf>
    <xf numFmtId="10" fontId="8" fillId="6" borderId="13" xfId="1" applyNumberFormat="1" applyFont="1" applyFill="1" applyBorder="1" applyAlignment="1">
      <alignment vertical="center"/>
    </xf>
    <xf numFmtId="169" fontId="8" fillId="6" borderId="11" xfId="0" applyNumberFormat="1" applyFont="1" applyFill="1" applyBorder="1" applyAlignment="1">
      <alignment vertical="center"/>
    </xf>
    <xf numFmtId="170" fontId="8" fillId="6" borderId="11" xfId="0" applyNumberFormat="1" applyFont="1" applyFill="1" applyBorder="1" applyAlignment="1">
      <alignment vertical="center"/>
    </xf>
    <xf numFmtId="10" fontId="8" fillId="7" borderId="13" xfId="1" applyNumberFormat="1" applyFont="1" applyFill="1" applyBorder="1" applyAlignment="1">
      <alignment vertical="center"/>
    </xf>
    <xf numFmtId="169" fontId="8" fillId="7" borderId="11" xfId="0" applyNumberFormat="1" applyFont="1" applyFill="1" applyBorder="1" applyAlignment="1">
      <alignment vertical="center"/>
    </xf>
    <xf numFmtId="170" fontId="8" fillId="7" borderId="11" xfId="0" applyNumberFormat="1" applyFont="1" applyFill="1" applyBorder="1" applyAlignment="1">
      <alignment vertical="center"/>
    </xf>
    <xf numFmtId="10" fontId="8" fillId="8" borderId="13" xfId="1" applyNumberFormat="1" applyFont="1" applyFill="1" applyBorder="1" applyAlignment="1">
      <alignment vertical="center"/>
    </xf>
    <xf numFmtId="169" fontId="8" fillId="8" borderId="11" xfId="0" applyNumberFormat="1" applyFont="1" applyFill="1" applyBorder="1" applyAlignment="1">
      <alignment vertical="center"/>
    </xf>
    <xf numFmtId="170" fontId="8" fillId="8" borderId="11" xfId="0" applyNumberFormat="1" applyFont="1" applyFill="1" applyBorder="1" applyAlignment="1">
      <alignment vertical="center"/>
    </xf>
    <xf numFmtId="9" fontId="8" fillId="3" borderId="11" xfId="1" applyFont="1" applyFill="1" applyBorder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justify"/>
    </xf>
    <xf numFmtId="0" fontId="5" fillId="3" borderId="2" xfId="0" applyFont="1" applyFill="1" applyBorder="1"/>
    <xf numFmtId="10" fontId="5" fillId="9" borderId="8" xfId="1" applyNumberFormat="1" applyFont="1" applyFill="1" applyBorder="1" applyAlignment="1">
      <alignment horizontal="center" wrapText="1"/>
    </xf>
    <xf numFmtId="10" fontId="8" fillId="9" borderId="13" xfId="1" applyNumberFormat="1" applyFont="1" applyFill="1" applyBorder="1" applyAlignment="1">
      <alignment vertical="center"/>
    </xf>
    <xf numFmtId="170" fontId="8" fillId="9" borderId="11" xfId="0" applyNumberFormat="1" applyFont="1" applyFill="1" applyBorder="1" applyAlignment="1">
      <alignment vertical="center"/>
    </xf>
    <xf numFmtId="10" fontId="5" fillId="3" borderId="14" xfId="1" applyNumberFormat="1" applyFont="1" applyFill="1" applyBorder="1" applyAlignment="1">
      <alignment horizontal="center" wrapText="1"/>
    </xf>
    <xf numFmtId="164" fontId="8" fillId="3" borderId="11" xfId="0" applyNumberFormat="1" applyFont="1" applyFill="1" applyBorder="1" applyAlignment="1">
      <alignment vertical="center" wrapText="1"/>
    </xf>
    <xf numFmtId="10" fontId="8" fillId="3" borderId="11" xfId="1" applyNumberFormat="1" applyFont="1" applyFill="1" applyBorder="1" applyAlignment="1">
      <alignment vertical="center"/>
    </xf>
    <xf numFmtId="10" fontId="5" fillId="9" borderId="10" xfId="1" applyNumberFormat="1" applyFont="1" applyFill="1" applyBorder="1" applyAlignment="1">
      <alignment horizontal="center" wrapText="1"/>
    </xf>
    <xf numFmtId="10" fontId="5" fillId="5" borderId="10" xfId="1" applyNumberFormat="1" applyFont="1" applyFill="1" applyBorder="1" applyAlignment="1">
      <alignment horizontal="center" wrapText="1"/>
    </xf>
    <xf numFmtId="10" fontId="8" fillId="3" borderId="12" xfId="1" applyNumberFormat="1" applyFont="1" applyFill="1" applyBorder="1" applyAlignment="1">
      <alignment vertical="center"/>
    </xf>
    <xf numFmtId="167" fontId="8" fillId="4" borderId="11" xfId="0" applyNumberFormat="1" applyFont="1" applyFill="1" applyBorder="1" applyAlignment="1">
      <alignment vertical="center"/>
    </xf>
    <xf numFmtId="167" fontId="8" fillId="9" borderId="11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/>
    </xf>
    <xf numFmtId="166" fontId="9" fillId="3" borderId="11" xfId="0" applyNumberFormat="1" applyFont="1" applyFill="1" applyBorder="1" applyAlignment="1">
      <alignment vertical="center" wrapText="1"/>
    </xf>
    <xf numFmtId="166" fontId="9" fillId="4" borderId="11" xfId="0" applyNumberFormat="1" applyFont="1" applyFill="1" applyBorder="1" applyAlignment="1">
      <alignment vertical="center"/>
    </xf>
    <xf numFmtId="166" fontId="8" fillId="3" borderId="11" xfId="0" applyNumberFormat="1" applyFont="1" applyFill="1" applyBorder="1" applyAlignment="1">
      <alignment vertical="center"/>
    </xf>
    <xf numFmtId="166" fontId="8" fillId="3" borderId="15" xfId="0" applyNumberFormat="1" applyFont="1" applyFill="1" applyBorder="1" applyAlignment="1">
      <alignment vertical="center"/>
    </xf>
    <xf numFmtId="165" fontId="10" fillId="3" borderId="15" xfId="0" applyNumberFormat="1" applyFont="1" applyFill="1" applyBorder="1" applyAlignment="1">
      <alignment vertical="center"/>
    </xf>
    <xf numFmtId="164" fontId="8" fillId="3" borderId="11" xfId="0" applyNumberFormat="1" applyFont="1" applyFill="1" applyBorder="1" applyAlignment="1">
      <alignment vertical="center"/>
    </xf>
    <xf numFmtId="164" fontId="9" fillId="3" borderId="11" xfId="0" applyNumberFormat="1" applyFont="1" applyFill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171" fontId="13" fillId="0" borderId="16" xfId="0" applyNumberFormat="1" applyFont="1" applyBorder="1" applyAlignment="1">
      <alignment vertical="center" wrapText="1"/>
    </xf>
    <xf numFmtId="10" fontId="8" fillId="4" borderId="13" xfId="3" applyNumberFormat="1" applyFont="1" applyFill="1" applyBorder="1" applyAlignment="1">
      <alignment vertical="center"/>
    </xf>
    <xf numFmtId="10" fontId="8" fillId="4" borderId="14" xfId="3" applyNumberFormat="1" applyFont="1" applyFill="1" applyBorder="1" applyAlignment="1">
      <alignment vertical="center"/>
    </xf>
    <xf numFmtId="10" fontId="8" fillId="4" borderId="16" xfId="3" applyNumberFormat="1" applyFont="1" applyFill="1" applyBorder="1" applyAlignment="1">
      <alignment vertical="center"/>
    </xf>
    <xf numFmtId="10" fontId="8" fillId="9" borderId="13" xfId="3" applyNumberFormat="1" applyFont="1" applyFill="1" applyBorder="1" applyAlignment="1">
      <alignment vertical="center"/>
    </xf>
    <xf numFmtId="10" fontId="8" fillId="9" borderId="14" xfId="3" applyNumberFormat="1" applyFont="1" applyFill="1" applyBorder="1" applyAlignment="1">
      <alignment vertical="center"/>
    </xf>
    <xf numFmtId="10" fontId="8" fillId="9" borderId="16" xfId="3" applyNumberFormat="1" applyFont="1" applyFill="1" applyBorder="1" applyAlignment="1">
      <alignment vertical="center"/>
    </xf>
    <xf numFmtId="10" fontId="8" fillId="5" borderId="13" xfId="3" applyNumberFormat="1" applyFont="1" applyFill="1" applyBorder="1" applyAlignment="1">
      <alignment vertical="center"/>
    </xf>
    <xf numFmtId="10" fontId="8" fillId="5" borderId="14" xfId="3" applyNumberFormat="1" applyFont="1" applyFill="1" applyBorder="1" applyAlignment="1">
      <alignment vertical="center"/>
    </xf>
    <xf numFmtId="10" fontId="8" fillId="5" borderId="16" xfId="3" applyNumberFormat="1" applyFont="1" applyFill="1" applyBorder="1" applyAlignment="1">
      <alignment vertical="center"/>
    </xf>
    <xf numFmtId="10" fontId="8" fillId="6" borderId="13" xfId="3" applyNumberFormat="1" applyFont="1" applyFill="1" applyBorder="1" applyAlignment="1">
      <alignment vertical="center"/>
    </xf>
    <xf numFmtId="10" fontId="8" fillId="6" borderId="14" xfId="3" applyNumberFormat="1" applyFont="1" applyFill="1" applyBorder="1" applyAlignment="1">
      <alignment vertical="center"/>
    </xf>
    <xf numFmtId="10" fontId="8" fillId="6" borderId="16" xfId="3" applyNumberFormat="1" applyFont="1" applyFill="1" applyBorder="1" applyAlignment="1">
      <alignment vertical="center"/>
    </xf>
    <xf numFmtId="164" fontId="9" fillId="3" borderId="12" xfId="0" applyNumberFormat="1" applyFont="1" applyFill="1" applyBorder="1" applyAlignment="1">
      <alignment vertical="center" wrapText="1"/>
    </xf>
    <xf numFmtId="164" fontId="9" fillId="3" borderId="16" xfId="0" applyNumberFormat="1" applyFont="1" applyFill="1" applyBorder="1" applyAlignment="1">
      <alignment vertical="center" wrapText="1"/>
    </xf>
    <xf numFmtId="10" fontId="8" fillId="11" borderId="13" xfId="3" applyNumberFormat="1" applyFont="1" applyFill="1" applyBorder="1" applyAlignment="1">
      <alignment vertical="center"/>
    </xf>
    <xf numFmtId="10" fontId="8" fillId="12" borderId="13" xfId="3" applyNumberFormat="1" applyFont="1" applyFill="1" applyBorder="1" applyAlignment="1">
      <alignment vertical="center"/>
    </xf>
    <xf numFmtId="10" fontId="8" fillId="7" borderId="13" xfId="3" applyNumberFormat="1" applyFont="1" applyFill="1" applyBorder="1" applyAlignment="1">
      <alignment vertical="center"/>
    </xf>
    <xf numFmtId="10" fontId="8" fillId="13" borderId="13" xfId="3" applyNumberFormat="1" applyFont="1" applyFill="1" applyBorder="1" applyAlignment="1">
      <alignment vertical="center"/>
    </xf>
    <xf numFmtId="164" fontId="9" fillId="10" borderId="11" xfId="0" applyNumberFormat="1" applyFont="1" applyFill="1" applyBorder="1" applyAlignment="1">
      <alignment vertical="center" wrapText="1"/>
    </xf>
    <xf numFmtId="10" fontId="16" fillId="14" borderId="20" xfId="4" applyNumberFormat="1" applyFont="1" applyFill="1" applyBorder="1" applyAlignment="1">
      <alignment vertical="center"/>
    </xf>
    <xf numFmtId="10" fontId="8" fillId="15" borderId="13" xfId="3" applyNumberFormat="1" applyFont="1" applyFill="1" applyBorder="1" applyAlignment="1">
      <alignment vertical="center"/>
    </xf>
    <xf numFmtId="10" fontId="8" fillId="16" borderId="13" xfId="3" applyNumberFormat="1" applyFont="1" applyFill="1" applyBorder="1" applyAlignment="1">
      <alignment vertical="center"/>
    </xf>
    <xf numFmtId="0" fontId="8" fillId="10" borderId="11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4" fillId="3" borderId="16" xfId="0" applyFont="1" applyFill="1" applyBorder="1"/>
    <xf numFmtId="0" fontId="4" fillId="3" borderId="17" xfId="0" applyFont="1" applyFill="1" applyBorder="1"/>
    <xf numFmtId="0" fontId="4" fillId="3" borderId="10" xfId="0" applyFont="1" applyFill="1" applyBorder="1"/>
    <xf numFmtId="0" fontId="4" fillId="3" borderId="18" xfId="0" applyFont="1" applyFill="1" applyBorder="1"/>
    <xf numFmtId="0" fontId="4" fillId="3" borderId="19" xfId="0" applyFont="1" applyFill="1" applyBorder="1"/>
    <xf numFmtId="9" fontId="5" fillId="9" borderId="16" xfId="0" applyNumberFormat="1" applyFont="1" applyFill="1" applyBorder="1" applyAlignment="1">
      <alignment horizontal="center" vertical="top" wrapText="1"/>
    </xf>
    <xf numFmtId="9" fontId="5" fillId="7" borderId="16" xfId="0" applyNumberFormat="1" applyFont="1" applyFill="1" applyBorder="1" applyAlignment="1">
      <alignment horizontal="center" vertical="top" wrapText="1"/>
    </xf>
    <xf numFmtId="9" fontId="5" fillId="4" borderId="16" xfId="0" applyNumberFormat="1" applyFont="1" applyFill="1" applyBorder="1" applyAlignment="1">
      <alignment horizontal="center" vertical="top" wrapText="1"/>
    </xf>
    <xf numFmtId="9" fontId="5" fillId="5" borderId="16" xfId="0" applyNumberFormat="1" applyFont="1" applyFill="1" applyBorder="1" applyAlignment="1">
      <alignment horizontal="center" vertical="top" wrapText="1"/>
    </xf>
    <xf numFmtId="9" fontId="5" fillId="6" borderId="16" xfId="0" applyNumberFormat="1" applyFont="1" applyFill="1" applyBorder="1" applyAlignment="1">
      <alignment horizontal="center" vertical="top" wrapText="1"/>
    </xf>
    <xf numFmtId="9" fontId="5" fillId="8" borderId="11" xfId="0" applyNumberFormat="1" applyFont="1" applyFill="1" applyBorder="1" applyAlignment="1">
      <alignment horizontal="center" vertical="top" wrapText="1"/>
    </xf>
    <xf numFmtId="0" fontId="4" fillId="3" borderId="9" xfId="0" applyFont="1" applyFill="1" applyBorder="1"/>
    <xf numFmtId="0" fontId="4" fillId="3" borderId="8" xfId="0" applyFont="1" applyFill="1" applyBorder="1"/>
    <xf numFmtId="0" fontId="4" fillId="3" borderId="0" xfId="0" applyFont="1" applyFill="1" applyBorder="1"/>
    <xf numFmtId="0" fontId="4" fillId="3" borderId="0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4" fillId="3" borderId="0" xfId="0" applyFont="1" applyFill="1"/>
    <xf numFmtId="0" fontId="6" fillId="3" borderId="0" xfId="0" applyFont="1" applyFill="1" applyAlignment="1">
      <alignment horizontal="center" vertical="top" wrapText="1"/>
    </xf>
    <xf numFmtId="0" fontId="4" fillId="3" borderId="2" xfId="0" applyFont="1" applyFill="1" applyBorder="1"/>
    <xf numFmtId="0" fontId="7" fillId="3" borderId="22" xfId="0" applyFont="1" applyFill="1" applyBorder="1"/>
    <xf numFmtId="0" fontId="7" fillId="3" borderId="21" xfId="0" applyFont="1" applyFill="1" applyBorder="1"/>
    <xf numFmtId="0" fontId="17" fillId="3" borderId="21" xfId="0" applyFont="1" applyFill="1" applyBorder="1" applyAlignment="1">
      <alignment wrapText="1"/>
    </xf>
    <xf numFmtId="0" fontId="17" fillId="3" borderId="0" xfId="0" applyFont="1" applyFill="1"/>
    <xf numFmtId="0" fontId="5" fillId="3" borderId="3" xfId="0" applyFont="1" applyFill="1" applyBorder="1" applyAlignment="1">
      <alignment horizontal="left"/>
    </xf>
  </cellXfs>
  <cellStyles count="5">
    <cellStyle name="Normal" xfId="0" builtinId="0"/>
    <cellStyle name="Normal 2" xfId="4" xr:uid="{DB3209A7-69E2-466C-AF89-5B2856452B03}"/>
    <cellStyle name="Percent" xfId="1" builtinId="5"/>
    <cellStyle name="Percent 2" xfId="3" xr:uid="{98234F02-C7FB-456A-8159-B58C28CB6E0C}"/>
    <cellStyle name="SAPBEXstdItem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95250</xdr:colOff>
          <xdr:row>7</xdr:row>
          <xdr:rowOff>152400</xdr:rowOff>
        </xdr:from>
        <xdr:to>
          <xdr:col>8</xdr:col>
          <xdr:colOff>1384300</xdr:colOff>
          <xdr:row>10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0</xdr:row>
      <xdr:rowOff>127000</xdr:rowOff>
    </xdr:from>
    <xdr:to>
      <xdr:col>1</xdr:col>
      <xdr:colOff>991466</xdr:colOff>
      <xdr:row>3</xdr:row>
      <xdr:rowOff>107439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9517DB-8484-4847-A920-E08A2785B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27000"/>
          <a:ext cx="2064616" cy="509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V500"/>
  <sheetViews>
    <sheetView tabSelected="1" view="pageBreakPreview" topLeftCell="A390" zoomScale="90" zoomScaleNormal="90" zoomScaleSheetLayoutView="90" workbookViewId="0">
      <selection activeCell="A412" sqref="A412:XFD412"/>
    </sheetView>
  </sheetViews>
  <sheetFormatPr defaultColWidth="9.1796875" defaultRowHeight="14" x14ac:dyDescent="0.3"/>
  <cols>
    <col min="1" max="2" width="17.26953125" style="2" customWidth="1"/>
    <col min="3" max="3" width="14.453125" style="2" customWidth="1"/>
    <col min="4" max="4" width="13.54296875" style="2" hidden="1" customWidth="1"/>
    <col min="5" max="5" width="1.26953125" style="2" hidden="1" customWidth="1"/>
    <col min="6" max="6" width="14.26953125" style="2" hidden="1" customWidth="1"/>
    <col min="7" max="7" width="11.1796875" style="2" hidden="1" customWidth="1"/>
    <col min="8" max="8" width="16.453125" style="2" hidden="1" customWidth="1"/>
    <col min="9" max="9" width="21" style="2" hidden="1" customWidth="1"/>
    <col min="10" max="10" width="1" style="2" hidden="1" customWidth="1"/>
    <col min="11" max="11" width="16.6328125" style="2" customWidth="1"/>
    <col min="12" max="12" width="13.54296875" style="2" hidden="1" customWidth="1"/>
    <col min="13" max="13" width="10.7265625" style="2" hidden="1" customWidth="1"/>
    <col min="14" max="14" width="0.81640625" style="2" hidden="1" customWidth="1"/>
    <col min="15" max="15" width="10.1796875" style="2" hidden="1" customWidth="1"/>
    <col min="16" max="16" width="5.36328125" style="2" hidden="1" customWidth="1"/>
    <col min="17" max="22" width="8.453125" style="2" hidden="1" customWidth="1"/>
    <col min="23" max="23" width="12.7265625" style="2" hidden="1" customWidth="1"/>
    <col min="24" max="24" width="8.453125" style="2" hidden="1" customWidth="1"/>
    <col min="25" max="25" width="9" style="2" hidden="1" customWidth="1"/>
    <col min="26" max="26" width="10.1796875" style="2" hidden="1" customWidth="1"/>
    <col min="27" max="27" width="8.1796875" style="2" hidden="1" customWidth="1"/>
    <col min="28" max="28" width="9" style="2" hidden="1" customWidth="1"/>
    <col min="29" max="29" width="8.54296875" style="2" hidden="1" customWidth="1"/>
    <col min="30" max="30" width="9.1796875" style="2" hidden="1" customWidth="1"/>
    <col min="31" max="31" width="7" style="2" hidden="1" customWidth="1"/>
    <col min="32" max="32" width="11.453125" style="2" hidden="1" customWidth="1"/>
    <col min="33" max="33" width="8.54296875" style="2" hidden="1" customWidth="1"/>
    <col min="34" max="35" width="7" style="2" hidden="1" customWidth="1"/>
    <col min="36" max="37" width="8.54296875" style="2" hidden="1" customWidth="1"/>
    <col min="38" max="38" width="6.26953125" style="2" hidden="1" customWidth="1"/>
    <col min="39" max="39" width="7" style="2" hidden="1" customWidth="1"/>
    <col min="40" max="40" width="8.54296875" style="2" hidden="1" customWidth="1"/>
    <col min="41" max="41" width="7" style="2" hidden="1" customWidth="1"/>
    <col min="42" max="42" width="1" style="2" hidden="1" customWidth="1"/>
    <col min="43" max="43" width="7" style="2" hidden="1" customWidth="1"/>
    <col min="44" max="44" width="7.7265625" style="2" hidden="1" customWidth="1"/>
    <col min="45" max="45" width="6.7265625" style="2" hidden="1" customWidth="1"/>
    <col min="46" max="46" width="7.7265625" style="2" hidden="1" customWidth="1"/>
    <col min="47" max="47" width="1" style="2" hidden="1" customWidth="1"/>
    <col min="48" max="48" width="6.26953125" style="2" hidden="1" customWidth="1"/>
    <col min="49" max="16384" width="9.1796875" style="2"/>
  </cols>
  <sheetData>
    <row r="1" spans="1:48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8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8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10"/>
      <c r="L3" s="11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8" x14ac:dyDescent="0.3">
      <c r="A4" s="1"/>
      <c r="B4" s="1"/>
      <c r="C4" s="1"/>
      <c r="D4" s="5" t="s">
        <v>27</v>
      </c>
      <c r="E4" s="1"/>
      <c r="F4" s="1"/>
      <c r="G4" s="97"/>
      <c r="H4" s="97"/>
      <c r="I4" s="97"/>
      <c r="J4" s="100"/>
      <c r="K4" s="111"/>
      <c r="L4" s="11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8" ht="4" customHeight="1" thickBot="1" x14ac:dyDescent="0.35">
      <c r="A5" s="1"/>
      <c r="B5" s="1"/>
      <c r="C5" s="3"/>
      <c r="D5" s="5" t="s">
        <v>28</v>
      </c>
      <c r="E5" s="1"/>
      <c r="F5" s="1"/>
      <c r="G5" s="97"/>
      <c r="H5" s="97"/>
      <c r="I5" s="97"/>
      <c r="J5" s="100"/>
      <c r="K5" s="111"/>
      <c r="L5" s="11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8" ht="14.5" hidden="1" thickBot="1" x14ac:dyDescent="0.35">
      <c r="A6" s="1"/>
      <c r="B6" s="1"/>
      <c r="C6" s="3"/>
      <c r="D6" s="5" t="s">
        <v>29</v>
      </c>
      <c r="E6" s="1"/>
      <c r="F6" s="1"/>
      <c r="G6" s="100"/>
      <c r="H6" s="101"/>
      <c r="I6" s="101"/>
      <c r="J6" s="101"/>
      <c r="K6" s="111"/>
      <c r="L6" s="11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8" ht="14.5" hidden="1" thickBot="1" x14ac:dyDescent="0.35">
      <c r="A7" s="4"/>
      <c r="B7" s="4"/>
      <c r="C7" s="4"/>
      <c r="D7" s="51"/>
      <c r="E7" s="4"/>
      <c r="F7" s="4"/>
      <c r="G7" s="98"/>
      <c r="H7" s="99"/>
      <c r="I7" s="99"/>
      <c r="J7" s="99"/>
      <c r="K7" s="108"/>
      <c r="L7" s="10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1"/>
    </row>
    <row r="8" spans="1:48" ht="30" customHeight="1" x14ac:dyDescent="0.35">
      <c r="A8" s="119" t="s">
        <v>256</v>
      </c>
      <c r="B8" s="119"/>
      <c r="C8" s="119"/>
      <c r="D8" s="113"/>
      <c r="E8" s="113"/>
      <c r="F8" s="113"/>
      <c r="G8" s="113"/>
      <c r="H8" s="113"/>
      <c r="I8" s="113"/>
      <c r="J8" s="113"/>
      <c r="K8" s="119"/>
      <c r="L8" s="119"/>
      <c r="M8" s="11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8" ht="14.5" x14ac:dyDescent="0.35">
      <c r="A9" s="120" t="s">
        <v>257</v>
      </c>
      <c r="B9" s="120"/>
      <c r="C9" s="120"/>
      <c r="D9" s="112"/>
      <c r="E9" s="112"/>
      <c r="F9" s="112"/>
      <c r="G9" s="112"/>
      <c r="H9" s="112"/>
      <c r="I9" s="112"/>
      <c r="J9" s="112"/>
      <c r="K9" s="120"/>
      <c r="L9" s="120"/>
      <c r="M9" s="12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8" ht="14.5" x14ac:dyDescent="0.35">
      <c r="A10" s="120"/>
      <c r="B10" s="120"/>
      <c r="C10" s="120"/>
      <c r="D10" s="112"/>
      <c r="E10" s="112"/>
      <c r="F10" s="112"/>
      <c r="G10" s="112"/>
      <c r="H10" s="112"/>
      <c r="I10" s="112"/>
      <c r="J10" s="112"/>
      <c r="K10" s="120"/>
      <c r="L10" s="120"/>
      <c r="M10" s="12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8" ht="15" customHeight="1" x14ac:dyDescent="0.35">
      <c r="A11" s="120" t="s">
        <v>258</v>
      </c>
      <c r="B11" s="120"/>
      <c r="C11" s="120"/>
      <c r="D11" s="114"/>
      <c r="E11" s="114"/>
      <c r="F11" s="114"/>
      <c r="G11" s="114"/>
      <c r="H11" s="114"/>
      <c r="I11" s="114"/>
      <c r="J11" s="114"/>
      <c r="K11" s="120"/>
      <c r="L11" s="120"/>
      <c r="M11" s="12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8" ht="15.75" customHeight="1" x14ac:dyDescent="0.3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8" ht="8" customHeight="1" thickBot="1" x14ac:dyDescent="0.35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8" ht="15.5" hidden="1" customHeight="1" x14ac:dyDescent="0.3">
      <c r="A14" s="115" t="s">
        <v>0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50"/>
      <c r="AR14" s="50"/>
      <c r="AS14" s="50"/>
      <c r="AT14" s="50"/>
      <c r="AU14" s="50"/>
      <c r="AV14" s="50"/>
    </row>
    <row r="15" spans="1:48" ht="15.5" hidden="1" customHeight="1" x14ac:dyDescent="0.3">
      <c r="A15" s="115" t="s">
        <v>0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50"/>
      <c r="AR15" s="50"/>
      <c r="AS15" s="50"/>
      <c r="AT15" s="50"/>
      <c r="AU15" s="50"/>
      <c r="AV15" s="50"/>
    </row>
    <row r="16" spans="1:48" ht="30" hidden="1" customHeight="1" x14ac:dyDescent="0.3">
      <c r="A16" s="115" t="s">
        <v>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50"/>
      <c r="AR16" s="50"/>
      <c r="AS16" s="50"/>
      <c r="AT16" s="50"/>
      <c r="AU16" s="50"/>
      <c r="AV16" s="50"/>
    </row>
    <row r="17" spans="1:48" ht="15.5" hidden="1" customHeight="1" x14ac:dyDescent="0.3">
      <c r="A17" s="115" t="s">
        <v>0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50"/>
      <c r="AR17" s="50"/>
      <c r="AS17" s="50"/>
      <c r="AT17" s="50"/>
      <c r="AU17" s="50"/>
      <c r="AV17" s="50"/>
    </row>
    <row r="18" spans="1:48" ht="15.5" hidden="1" customHeight="1" x14ac:dyDescent="0.3">
      <c r="A18" s="115" t="s">
        <v>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50"/>
      <c r="AR18" s="50"/>
      <c r="AS18" s="50"/>
      <c r="AT18" s="50"/>
      <c r="AU18" s="50"/>
      <c r="AV18" s="50"/>
    </row>
    <row r="19" spans="1:48" ht="15.5" hidden="1" customHeight="1" x14ac:dyDescent="0.3">
      <c r="A19" s="115" t="s">
        <v>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50"/>
      <c r="AR19" s="50"/>
      <c r="AS19" s="50"/>
      <c r="AT19" s="50"/>
      <c r="AU19" s="50"/>
      <c r="AV19" s="50"/>
    </row>
    <row r="20" spans="1:48" ht="14.5" hidden="1" customHeight="1" thickBot="1" x14ac:dyDescent="0.3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7"/>
      <c r="O20" s="7"/>
      <c r="P20" s="7"/>
      <c r="Q20" s="7"/>
      <c r="R20" s="7"/>
      <c r="S20" s="4"/>
      <c r="T20" s="4"/>
      <c r="U20" s="7"/>
      <c r="V20" s="7"/>
      <c r="W20" s="4"/>
      <c r="X20" s="4"/>
      <c r="Y20" s="4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63"/>
      <c r="AN20" s="63"/>
      <c r="AO20" s="63"/>
      <c r="AP20" s="25"/>
      <c r="AQ20" s="25"/>
      <c r="AR20" s="25"/>
      <c r="AS20" s="25"/>
      <c r="AT20" s="25"/>
      <c r="AU20" s="50"/>
      <c r="AV20" s="50"/>
    </row>
    <row r="21" spans="1:48" ht="28.5" customHeight="1" thickBot="1" x14ac:dyDescent="0.35">
      <c r="A21" s="117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"/>
      <c r="O21" s="1"/>
      <c r="P21" s="8"/>
      <c r="Q21" s="104" t="s">
        <v>34</v>
      </c>
      <c r="R21" s="104"/>
      <c r="S21" s="104"/>
      <c r="T21" s="104"/>
      <c r="U21" s="102" t="s">
        <v>35</v>
      </c>
      <c r="V21" s="102"/>
      <c r="W21" s="102"/>
      <c r="X21" s="102"/>
      <c r="Y21" s="105" t="s">
        <v>252</v>
      </c>
      <c r="Z21" s="105"/>
      <c r="AA21" s="105"/>
      <c r="AB21" s="105"/>
      <c r="AC21" s="106" t="s">
        <v>253</v>
      </c>
      <c r="AD21" s="106"/>
      <c r="AE21" s="106"/>
      <c r="AF21" s="106"/>
      <c r="AG21" s="103" t="s">
        <v>254</v>
      </c>
      <c r="AH21" s="103"/>
      <c r="AI21" s="103"/>
      <c r="AJ21" s="103"/>
      <c r="AK21" s="107" t="s">
        <v>36</v>
      </c>
      <c r="AL21" s="107"/>
      <c r="AM21" s="107"/>
      <c r="AN21" s="107"/>
      <c r="AO21" s="8"/>
    </row>
    <row r="22" spans="1:48" s="25" customFormat="1" ht="69" customHeight="1" thickBot="1" x14ac:dyDescent="0.35">
      <c r="A22" s="121" t="s">
        <v>1</v>
      </c>
      <c r="B22" s="121" t="s">
        <v>259</v>
      </c>
      <c r="C22" s="9" t="s">
        <v>2</v>
      </c>
      <c r="D22" s="9" t="s">
        <v>3</v>
      </c>
      <c r="E22" s="11"/>
      <c r="F22" s="12" t="s">
        <v>4</v>
      </c>
      <c r="G22" s="13" t="s">
        <v>41</v>
      </c>
      <c r="H22" s="14" t="s">
        <v>5</v>
      </c>
      <c r="I22" s="10" t="s">
        <v>25</v>
      </c>
      <c r="J22" s="15"/>
      <c r="K22" s="12" t="s">
        <v>26</v>
      </c>
      <c r="L22" s="9" t="s">
        <v>32</v>
      </c>
      <c r="M22" s="10" t="s">
        <v>33</v>
      </c>
      <c r="N22" s="11"/>
      <c r="O22" s="9" t="s">
        <v>31</v>
      </c>
      <c r="P22" s="55"/>
      <c r="Q22" s="16" t="s">
        <v>6</v>
      </c>
      <c r="R22" s="17" t="s">
        <v>7</v>
      </c>
      <c r="S22" s="17" t="s">
        <v>8</v>
      </c>
      <c r="T22" s="17" t="s">
        <v>9</v>
      </c>
      <c r="U22" s="58" t="s">
        <v>10</v>
      </c>
      <c r="V22" s="52" t="s">
        <v>11</v>
      </c>
      <c r="W22" s="52" t="s">
        <v>12</v>
      </c>
      <c r="X22" s="52" t="s">
        <v>13</v>
      </c>
      <c r="Y22" s="59" t="s">
        <v>14</v>
      </c>
      <c r="Z22" s="18" t="s">
        <v>15</v>
      </c>
      <c r="AA22" s="18" t="s">
        <v>16</v>
      </c>
      <c r="AB22" s="18" t="s">
        <v>17</v>
      </c>
      <c r="AC22" s="19" t="s">
        <v>18</v>
      </c>
      <c r="AD22" s="20" t="s">
        <v>19</v>
      </c>
      <c r="AE22" s="20" t="s">
        <v>20</v>
      </c>
      <c r="AF22" s="20" t="s">
        <v>21</v>
      </c>
      <c r="AG22" s="21" t="s">
        <v>251</v>
      </c>
      <c r="AH22" s="22" t="s">
        <v>22</v>
      </c>
      <c r="AI22" s="22" t="s">
        <v>23</v>
      </c>
      <c r="AJ22" s="22" t="s">
        <v>24</v>
      </c>
      <c r="AK22" s="23" t="s">
        <v>30</v>
      </c>
      <c r="AL22" s="24" t="s">
        <v>37</v>
      </c>
      <c r="AM22" s="24" t="s">
        <v>38</v>
      </c>
      <c r="AN22" s="24" t="s">
        <v>39</v>
      </c>
      <c r="AO22" s="29" t="s">
        <v>40</v>
      </c>
    </row>
    <row r="23" spans="1:48" s="49" customFormat="1" x14ac:dyDescent="0.3">
      <c r="A23" s="30" t="s">
        <v>42</v>
      </c>
      <c r="B23" s="71" t="s">
        <v>106</v>
      </c>
      <c r="C23" s="69">
        <v>3.8</v>
      </c>
      <c r="D23" s="69">
        <f t="shared" ref="D23:D87" si="0">C23/1.15</f>
        <v>3.3043478260869565</v>
      </c>
      <c r="E23" s="31"/>
      <c r="F23" s="66">
        <f>D23*85%</f>
        <v>2.8086956521739128</v>
      </c>
      <c r="G23" s="68">
        <f>T23+X23+AB23+AF23+AJ23+AN23</f>
        <v>1.1600049799832373</v>
      </c>
      <c r="H23" s="67">
        <f>D23*15%</f>
        <v>0.49565217391304345</v>
      </c>
      <c r="I23" s="66">
        <f>(F23*G23)+H23</f>
        <v>3.7537531176920487</v>
      </c>
      <c r="J23" s="32"/>
      <c r="K23" s="70">
        <f>I23*1.15</f>
        <v>4.3168160853458559</v>
      </c>
      <c r="L23" s="56">
        <f t="shared" ref="L23:L87" si="1">K23-C23</f>
        <v>0.5168160853458561</v>
      </c>
      <c r="M23" s="57">
        <f t="shared" ref="M23:M87" si="2">L23/C23</f>
        <v>0.13600423298575162</v>
      </c>
      <c r="N23" s="60"/>
      <c r="O23" s="64"/>
      <c r="P23" s="33"/>
      <c r="Q23" s="87">
        <v>0.94</v>
      </c>
      <c r="R23" s="61">
        <v>15.63</v>
      </c>
      <c r="S23" s="61">
        <v>18.214700000000001</v>
      </c>
      <c r="T23" s="35">
        <f>Q23*(S23/R23)</f>
        <v>1.0954458093410109</v>
      </c>
      <c r="U23" s="76">
        <v>0</v>
      </c>
      <c r="V23" s="62">
        <v>94.6</v>
      </c>
      <c r="W23" s="62">
        <v>102.6</v>
      </c>
      <c r="X23" s="54">
        <f>U23*(W23/V23)</f>
        <v>0</v>
      </c>
      <c r="Y23" s="79">
        <v>0.03</v>
      </c>
      <c r="Z23" s="37">
        <v>91.3</v>
      </c>
      <c r="AA23" s="37">
        <v>102.4</v>
      </c>
      <c r="AB23" s="38">
        <f>Y23*(AA23/Z23)</f>
        <v>3.364731653888281E-2</v>
      </c>
      <c r="AC23" s="82">
        <v>0.03</v>
      </c>
      <c r="AD23" s="40">
        <v>98.7</v>
      </c>
      <c r="AE23" s="40">
        <v>101.7</v>
      </c>
      <c r="AF23" s="41">
        <f>AC24*(AE23/AD23)</f>
        <v>3.0911854103343461E-2</v>
      </c>
      <c r="AG23" s="42">
        <v>0</v>
      </c>
      <c r="AH23" s="43">
        <v>119.6</v>
      </c>
      <c r="AI23" s="43">
        <v>155.19999999999999</v>
      </c>
      <c r="AJ23" s="44">
        <f>AG23*(AI23/AH23)</f>
        <v>0</v>
      </c>
      <c r="AK23" s="45">
        <v>0</v>
      </c>
      <c r="AL23" s="46">
        <v>1</v>
      </c>
      <c r="AM23" s="46">
        <v>1</v>
      </c>
      <c r="AN23" s="47">
        <f>AK23*(AM23/AL23)</f>
        <v>0</v>
      </c>
      <c r="AO23" s="48">
        <f>Q23+U23+Y23+AC24+AG23+AK23</f>
        <v>1</v>
      </c>
    </row>
    <row r="24" spans="1:48" s="49" customFormat="1" x14ac:dyDescent="0.3">
      <c r="A24" s="30" t="s">
        <v>43</v>
      </c>
      <c r="B24" s="71" t="s">
        <v>106</v>
      </c>
      <c r="C24" s="69">
        <v>0.05</v>
      </c>
      <c r="D24" s="69">
        <f t="shared" si="0"/>
        <v>4.3478260869565223E-2</v>
      </c>
      <c r="E24" s="31"/>
      <c r="F24" s="66">
        <f t="shared" ref="F24:F52" si="3">D24*85%</f>
        <v>3.6956521739130437E-2</v>
      </c>
      <c r="G24" s="68">
        <f t="shared" ref="G24:G52" si="4">T24+X24+AB24+AF24+AJ24+AN24</f>
        <v>1.1600049799832373</v>
      </c>
      <c r="H24" s="67">
        <f t="shared" ref="H24:H52" si="5">D24*15%</f>
        <v>6.5217391304347831E-3</v>
      </c>
      <c r="I24" s="66">
        <f t="shared" ref="I24:I52" si="6">(F24*G24)+H24</f>
        <v>4.9391488390684857E-2</v>
      </c>
      <c r="J24" s="32"/>
      <c r="K24" s="70">
        <f t="shared" ref="K24:K52" si="7">I24*1.15</f>
        <v>5.6800211649287578E-2</v>
      </c>
      <c r="L24" s="56">
        <f t="shared" si="1"/>
        <v>6.8002116492875755E-3</v>
      </c>
      <c r="M24" s="57">
        <f t="shared" si="2"/>
        <v>0.13600423298575151</v>
      </c>
      <c r="N24" s="60"/>
      <c r="O24" s="64"/>
      <c r="P24" s="33"/>
      <c r="Q24" s="87">
        <v>0.94</v>
      </c>
      <c r="R24" s="61">
        <v>15.63</v>
      </c>
      <c r="S24" s="61">
        <v>18.214700000000001</v>
      </c>
      <c r="T24" s="35">
        <f t="shared" ref="T24:T52" si="8">Q24*(S24/R24)</f>
        <v>1.0954458093410109</v>
      </c>
      <c r="U24" s="93">
        <v>0</v>
      </c>
      <c r="V24" s="62">
        <v>94.6</v>
      </c>
      <c r="W24" s="62">
        <v>102.6</v>
      </c>
      <c r="X24" s="54">
        <f t="shared" ref="X24:X52" si="9">U24*(W24/V24)</f>
        <v>0</v>
      </c>
      <c r="Y24" s="94">
        <v>0.03</v>
      </c>
      <c r="Z24" s="37">
        <v>91.3</v>
      </c>
      <c r="AA24" s="37">
        <v>102.4</v>
      </c>
      <c r="AB24" s="38">
        <f t="shared" ref="AB24:AB52" si="10">Y24*(AA24/Z24)</f>
        <v>3.364731653888281E-2</v>
      </c>
      <c r="AC24" s="88">
        <v>0.03</v>
      </c>
      <c r="AD24" s="40">
        <v>98.7</v>
      </c>
      <c r="AE24" s="40">
        <v>101.7</v>
      </c>
      <c r="AF24" s="41">
        <f>AC25*(AE24/AD24)</f>
        <v>3.0911854103343461E-2</v>
      </c>
      <c r="AG24" s="42">
        <v>0</v>
      </c>
      <c r="AH24" s="43">
        <v>119.6</v>
      </c>
      <c r="AI24" s="43">
        <v>155.19999999999999</v>
      </c>
      <c r="AJ24" s="44">
        <f t="shared" ref="AJ24:AJ52" si="11">AG24*(AI24/AH24)</f>
        <v>0</v>
      </c>
      <c r="AK24" s="45">
        <v>0</v>
      </c>
      <c r="AL24" s="46">
        <v>1</v>
      </c>
      <c r="AM24" s="46">
        <v>1</v>
      </c>
      <c r="AN24" s="47">
        <f t="shared" ref="AN24:AN25" si="12">AK24*(AM24/AL24)</f>
        <v>0</v>
      </c>
      <c r="AO24" s="48">
        <f>Q24+U24+Y24+AC25+AG24+AK24</f>
        <v>1</v>
      </c>
    </row>
    <row r="25" spans="1:48" s="49" customFormat="1" x14ac:dyDescent="0.3">
      <c r="A25" s="95" t="s">
        <v>44</v>
      </c>
      <c r="B25" s="71" t="s">
        <v>106</v>
      </c>
      <c r="C25" s="69">
        <v>0.35</v>
      </c>
      <c r="D25" s="69">
        <f t="shared" si="0"/>
        <v>0.30434782608695654</v>
      </c>
      <c r="E25" s="31"/>
      <c r="F25" s="66">
        <f t="shared" si="3"/>
        <v>0.25869565217391305</v>
      </c>
      <c r="G25" s="68">
        <f t="shared" si="4"/>
        <v>1.0855321959357898</v>
      </c>
      <c r="H25" s="67">
        <f t="shared" si="5"/>
        <v>4.5652173913043478E-2</v>
      </c>
      <c r="I25" s="66">
        <f t="shared" si="6"/>
        <v>0.32647463329643261</v>
      </c>
      <c r="J25" s="32"/>
      <c r="K25" s="70">
        <f t="shared" si="7"/>
        <v>0.37544582829089745</v>
      </c>
      <c r="L25" s="56">
        <f t="shared" si="1"/>
        <v>2.5445828290897476E-2</v>
      </c>
      <c r="M25" s="57">
        <f t="shared" si="2"/>
        <v>7.2702366545421365E-2</v>
      </c>
      <c r="N25" s="60"/>
      <c r="O25" s="64"/>
      <c r="P25" s="33"/>
      <c r="Q25" s="87">
        <v>0</v>
      </c>
      <c r="R25" s="61">
        <v>15.63</v>
      </c>
      <c r="S25" s="61">
        <v>18.214700000000001</v>
      </c>
      <c r="T25" s="35">
        <f t="shared" si="8"/>
        <v>0</v>
      </c>
      <c r="U25" s="93">
        <v>0.9</v>
      </c>
      <c r="V25" s="62">
        <v>94.6</v>
      </c>
      <c r="W25" s="62">
        <v>102.6</v>
      </c>
      <c r="X25" s="54">
        <f t="shared" si="9"/>
        <v>0.97610993657505296</v>
      </c>
      <c r="Y25" s="94">
        <v>7.0000000000000007E-2</v>
      </c>
      <c r="Z25" s="37">
        <v>91.3</v>
      </c>
      <c r="AA25" s="37">
        <v>102.4</v>
      </c>
      <c r="AB25" s="38">
        <f t="shared" si="10"/>
        <v>7.8510405257393237E-2</v>
      </c>
      <c r="AC25" s="88">
        <v>0.03</v>
      </c>
      <c r="AD25" s="40">
        <v>98.7</v>
      </c>
      <c r="AE25" s="40">
        <v>101.7</v>
      </c>
      <c r="AF25" s="41">
        <f t="shared" ref="AF25:AF52" si="13">AC25*(AE25/AD25)</f>
        <v>3.0911854103343461E-2</v>
      </c>
      <c r="AG25" s="42">
        <v>0</v>
      </c>
      <c r="AH25" s="43">
        <v>119.6</v>
      </c>
      <c r="AI25" s="43">
        <v>155.19999999999999</v>
      </c>
      <c r="AJ25" s="44">
        <f t="shared" si="11"/>
        <v>0</v>
      </c>
      <c r="AK25" s="45">
        <v>0</v>
      </c>
      <c r="AL25" s="46">
        <v>1</v>
      </c>
      <c r="AM25" s="46">
        <v>1</v>
      </c>
      <c r="AN25" s="47">
        <f t="shared" si="12"/>
        <v>0</v>
      </c>
      <c r="AO25" s="48">
        <f t="shared" ref="AO25:AO52" si="14">Q25+U25+Y25+AC25+AG25+AK25</f>
        <v>1</v>
      </c>
    </row>
    <row r="26" spans="1:48" s="49" customFormat="1" x14ac:dyDescent="0.3">
      <c r="A26" s="95" t="s">
        <v>45</v>
      </c>
      <c r="B26" s="71" t="s">
        <v>106</v>
      </c>
      <c r="C26" s="69">
        <v>0.35</v>
      </c>
      <c r="D26" s="69">
        <f t="shared" si="0"/>
        <v>0.30434782608695654</v>
      </c>
      <c r="E26" s="31"/>
      <c r="F26" s="66">
        <f t="shared" si="3"/>
        <v>0.25869565217391305</v>
      </c>
      <c r="G26" s="68">
        <f t="shared" si="4"/>
        <v>1.0855321959357898</v>
      </c>
      <c r="H26" s="67">
        <f t="shared" si="5"/>
        <v>4.5652173913043478E-2</v>
      </c>
      <c r="I26" s="66">
        <f t="shared" si="6"/>
        <v>0.32647463329643261</v>
      </c>
      <c r="J26" s="32"/>
      <c r="K26" s="70">
        <f t="shared" si="7"/>
        <v>0.37544582829089745</v>
      </c>
      <c r="L26" s="56">
        <f t="shared" si="1"/>
        <v>2.5445828290897476E-2</v>
      </c>
      <c r="M26" s="57">
        <f t="shared" si="2"/>
        <v>7.2702366545421365E-2</v>
      </c>
      <c r="N26" s="60"/>
      <c r="O26" s="64"/>
      <c r="P26" s="33"/>
      <c r="Q26" s="87">
        <v>0</v>
      </c>
      <c r="R26" s="61">
        <v>15.63</v>
      </c>
      <c r="S26" s="61">
        <v>18.214700000000001</v>
      </c>
      <c r="T26" s="35">
        <f t="shared" si="8"/>
        <v>0</v>
      </c>
      <c r="U26" s="93">
        <v>0.9</v>
      </c>
      <c r="V26" s="62">
        <v>94.6</v>
      </c>
      <c r="W26" s="62">
        <v>102.6</v>
      </c>
      <c r="X26" s="54">
        <f t="shared" si="9"/>
        <v>0.97610993657505296</v>
      </c>
      <c r="Y26" s="94">
        <v>7.0000000000000007E-2</v>
      </c>
      <c r="Z26" s="37">
        <v>91.3</v>
      </c>
      <c r="AA26" s="37">
        <v>102.4</v>
      </c>
      <c r="AB26" s="38">
        <f t="shared" si="10"/>
        <v>7.8510405257393237E-2</v>
      </c>
      <c r="AC26" s="88">
        <v>0.03</v>
      </c>
      <c r="AD26" s="40">
        <v>98.7</v>
      </c>
      <c r="AE26" s="40">
        <v>101.7</v>
      </c>
      <c r="AF26" s="41">
        <f t="shared" si="13"/>
        <v>3.0911854103343461E-2</v>
      </c>
      <c r="AG26" s="42">
        <v>0</v>
      </c>
      <c r="AH26" s="43">
        <v>119.6</v>
      </c>
      <c r="AI26" s="43">
        <v>155.19999999999999</v>
      </c>
      <c r="AJ26" s="44">
        <f t="shared" si="11"/>
        <v>0</v>
      </c>
      <c r="AK26" s="45">
        <v>0</v>
      </c>
      <c r="AL26" s="46">
        <v>1</v>
      </c>
      <c r="AM26" s="46">
        <v>1</v>
      </c>
      <c r="AN26" s="47">
        <f t="shared" ref="AN26:AN52" si="15">AK26*(AM26/AL26)</f>
        <v>0</v>
      </c>
      <c r="AO26" s="48">
        <f t="shared" si="14"/>
        <v>1</v>
      </c>
    </row>
    <row r="27" spans="1:48" s="49" customFormat="1" x14ac:dyDescent="0.3">
      <c r="A27" s="95" t="s">
        <v>46</v>
      </c>
      <c r="B27" s="71" t="s">
        <v>106</v>
      </c>
      <c r="C27" s="69">
        <v>0.14000000000000001</v>
      </c>
      <c r="D27" s="69">
        <f t="shared" si="0"/>
        <v>0.12173913043478263</v>
      </c>
      <c r="E27" s="31"/>
      <c r="F27" s="66">
        <f t="shared" si="3"/>
        <v>0.10347826086956523</v>
      </c>
      <c r="G27" s="68">
        <f t="shared" si="4"/>
        <v>1.0855321959357898</v>
      </c>
      <c r="H27" s="67">
        <f t="shared" si="5"/>
        <v>1.8260869565217393E-2</v>
      </c>
      <c r="I27" s="66">
        <f t="shared" si="6"/>
        <v>0.13058985331857303</v>
      </c>
      <c r="J27" s="32"/>
      <c r="K27" s="70">
        <f t="shared" si="7"/>
        <v>0.15017833131635897</v>
      </c>
      <c r="L27" s="56">
        <f t="shared" si="1"/>
        <v>1.0178331316358952E-2</v>
      </c>
      <c r="M27" s="57">
        <f t="shared" si="2"/>
        <v>7.2702366545421074E-2</v>
      </c>
      <c r="N27" s="60"/>
      <c r="O27" s="64"/>
      <c r="P27" s="33"/>
      <c r="Q27" s="87">
        <v>0</v>
      </c>
      <c r="R27" s="61">
        <v>15.63</v>
      </c>
      <c r="S27" s="61">
        <v>18.214700000000001</v>
      </c>
      <c r="T27" s="35">
        <f t="shared" si="8"/>
        <v>0</v>
      </c>
      <c r="U27" s="93">
        <v>0.9</v>
      </c>
      <c r="V27" s="62">
        <v>94.6</v>
      </c>
      <c r="W27" s="62">
        <v>102.6</v>
      </c>
      <c r="X27" s="54">
        <f t="shared" si="9"/>
        <v>0.97610993657505296</v>
      </c>
      <c r="Y27" s="94">
        <v>7.0000000000000007E-2</v>
      </c>
      <c r="Z27" s="37">
        <v>91.3</v>
      </c>
      <c r="AA27" s="37">
        <v>102.4</v>
      </c>
      <c r="AB27" s="38">
        <f t="shared" si="10"/>
        <v>7.8510405257393237E-2</v>
      </c>
      <c r="AC27" s="88">
        <v>0.03</v>
      </c>
      <c r="AD27" s="40">
        <v>98.7</v>
      </c>
      <c r="AE27" s="40">
        <v>101.7</v>
      </c>
      <c r="AF27" s="41">
        <f t="shared" si="13"/>
        <v>3.0911854103343461E-2</v>
      </c>
      <c r="AG27" s="42">
        <v>0</v>
      </c>
      <c r="AH27" s="43">
        <v>119.6</v>
      </c>
      <c r="AI27" s="43">
        <v>155.19999999999999</v>
      </c>
      <c r="AJ27" s="44">
        <f t="shared" si="11"/>
        <v>0</v>
      </c>
      <c r="AK27" s="45">
        <v>0</v>
      </c>
      <c r="AL27" s="46">
        <v>1</v>
      </c>
      <c r="AM27" s="46">
        <v>1</v>
      </c>
      <c r="AN27" s="47">
        <f t="shared" si="15"/>
        <v>0</v>
      </c>
      <c r="AO27" s="48">
        <f t="shared" si="14"/>
        <v>1</v>
      </c>
    </row>
    <row r="28" spans="1:48" s="49" customFormat="1" x14ac:dyDescent="0.3">
      <c r="A28" s="95" t="s">
        <v>47</v>
      </c>
      <c r="B28" s="71" t="s">
        <v>106</v>
      </c>
      <c r="C28" s="69">
        <v>0.16</v>
      </c>
      <c r="D28" s="69">
        <f t="shared" si="0"/>
        <v>0.1391304347826087</v>
      </c>
      <c r="E28" s="31"/>
      <c r="F28" s="66">
        <f t="shared" si="3"/>
        <v>0.11826086956521739</v>
      </c>
      <c r="G28" s="68">
        <f t="shared" si="4"/>
        <v>1.0855321959357898</v>
      </c>
      <c r="H28" s="67">
        <f t="shared" si="5"/>
        <v>2.0869565217391303E-2</v>
      </c>
      <c r="I28" s="66">
        <f t="shared" si="6"/>
        <v>0.14924554664979775</v>
      </c>
      <c r="J28" s="32"/>
      <c r="K28" s="70">
        <f t="shared" si="7"/>
        <v>0.17163237864726741</v>
      </c>
      <c r="L28" s="56">
        <f t="shared" si="1"/>
        <v>1.1632378647267405E-2</v>
      </c>
      <c r="M28" s="57">
        <f t="shared" si="2"/>
        <v>7.2702366545421282E-2</v>
      </c>
      <c r="N28" s="60"/>
      <c r="O28" s="64"/>
      <c r="P28" s="33"/>
      <c r="Q28" s="87">
        <v>0</v>
      </c>
      <c r="R28" s="61">
        <v>15.63</v>
      </c>
      <c r="S28" s="61">
        <v>18.214700000000001</v>
      </c>
      <c r="T28" s="35">
        <f t="shared" si="8"/>
        <v>0</v>
      </c>
      <c r="U28" s="93">
        <v>0.9</v>
      </c>
      <c r="V28" s="62">
        <v>94.6</v>
      </c>
      <c r="W28" s="62">
        <v>102.6</v>
      </c>
      <c r="X28" s="54">
        <f t="shared" si="9"/>
        <v>0.97610993657505296</v>
      </c>
      <c r="Y28" s="94">
        <v>7.0000000000000007E-2</v>
      </c>
      <c r="Z28" s="37">
        <v>91.3</v>
      </c>
      <c r="AA28" s="37">
        <v>102.4</v>
      </c>
      <c r="AB28" s="38">
        <f t="shared" si="10"/>
        <v>7.8510405257393237E-2</v>
      </c>
      <c r="AC28" s="88">
        <v>0.03</v>
      </c>
      <c r="AD28" s="40">
        <v>98.7</v>
      </c>
      <c r="AE28" s="40">
        <v>101.7</v>
      </c>
      <c r="AF28" s="41">
        <f t="shared" si="13"/>
        <v>3.0911854103343461E-2</v>
      </c>
      <c r="AG28" s="42">
        <v>0</v>
      </c>
      <c r="AH28" s="43">
        <v>119.6</v>
      </c>
      <c r="AI28" s="43">
        <v>155.19999999999999</v>
      </c>
      <c r="AJ28" s="44">
        <f t="shared" si="11"/>
        <v>0</v>
      </c>
      <c r="AK28" s="45">
        <v>0</v>
      </c>
      <c r="AL28" s="46">
        <v>1</v>
      </c>
      <c r="AM28" s="46">
        <v>1</v>
      </c>
      <c r="AN28" s="47">
        <f t="shared" si="15"/>
        <v>0</v>
      </c>
      <c r="AO28" s="48">
        <f t="shared" si="14"/>
        <v>1</v>
      </c>
    </row>
    <row r="29" spans="1:48" s="49" customFormat="1" x14ac:dyDescent="0.3">
      <c r="A29" s="95" t="s">
        <v>48</v>
      </c>
      <c r="B29" s="71" t="s">
        <v>106</v>
      </c>
      <c r="C29" s="69">
        <v>0.19</v>
      </c>
      <c r="D29" s="69">
        <f t="shared" si="0"/>
        <v>0.16521739130434784</v>
      </c>
      <c r="E29" s="31"/>
      <c r="F29" s="66">
        <f t="shared" si="3"/>
        <v>0.14043478260869566</v>
      </c>
      <c r="G29" s="68">
        <f t="shared" si="4"/>
        <v>1.0855321959357898</v>
      </c>
      <c r="H29" s="67">
        <f t="shared" si="5"/>
        <v>2.4782608695652176E-2</v>
      </c>
      <c r="I29" s="66">
        <f t="shared" si="6"/>
        <v>0.17722908664663484</v>
      </c>
      <c r="J29" s="32"/>
      <c r="K29" s="70">
        <f t="shared" si="7"/>
        <v>0.20381344964363005</v>
      </c>
      <c r="L29" s="56">
        <f t="shared" si="1"/>
        <v>1.3813449643630044E-2</v>
      </c>
      <c r="M29" s="57">
        <f t="shared" si="2"/>
        <v>7.2702366545421282E-2</v>
      </c>
      <c r="N29" s="60"/>
      <c r="O29" s="64"/>
      <c r="P29" s="33"/>
      <c r="Q29" s="87">
        <v>0</v>
      </c>
      <c r="R29" s="61">
        <v>15.63</v>
      </c>
      <c r="S29" s="61">
        <v>18.214700000000001</v>
      </c>
      <c r="T29" s="35">
        <f t="shared" si="8"/>
        <v>0</v>
      </c>
      <c r="U29" s="93">
        <v>0.9</v>
      </c>
      <c r="V29" s="62">
        <v>94.6</v>
      </c>
      <c r="W29" s="62">
        <v>102.6</v>
      </c>
      <c r="X29" s="54">
        <f t="shared" si="9"/>
        <v>0.97610993657505296</v>
      </c>
      <c r="Y29" s="94">
        <v>7.0000000000000007E-2</v>
      </c>
      <c r="Z29" s="37">
        <v>91.3</v>
      </c>
      <c r="AA29" s="37">
        <v>102.4</v>
      </c>
      <c r="AB29" s="38">
        <f t="shared" si="10"/>
        <v>7.8510405257393237E-2</v>
      </c>
      <c r="AC29" s="88">
        <v>0.03</v>
      </c>
      <c r="AD29" s="40">
        <v>98.7</v>
      </c>
      <c r="AE29" s="40">
        <v>101.7</v>
      </c>
      <c r="AF29" s="41">
        <f t="shared" si="13"/>
        <v>3.0911854103343461E-2</v>
      </c>
      <c r="AG29" s="42">
        <v>0</v>
      </c>
      <c r="AH29" s="43">
        <v>119.6</v>
      </c>
      <c r="AI29" s="43">
        <v>155.19999999999999</v>
      </c>
      <c r="AJ29" s="44">
        <f t="shared" si="11"/>
        <v>0</v>
      </c>
      <c r="AK29" s="45">
        <v>0</v>
      </c>
      <c r="AL29" s="46">
        <v>1</v>
      </c>
      <c r="AM29" s="46">
        <v>1</v>
      </c>
      <c r="AN29" s="47">
        <f t="shared" si="15"/>
        <v>0</v>
      </c>
      <c r="AO29" s="48">
        <f t="shared" si="14"/>
        <v>1</v>
      </c>
    </row>
    <row r="30" spans="1:48" s="49" customFormat="1" x14ac:dyDescent="0.3">
      <c r="A30" s="95" t="s">
        <v>49</v>
      </c>
      <c r="B30" s="71" t="s">
        <v>106</v>
      </c>
      <c r="C30" s="69">
        <v>0.44</v>
      </c>
      <c r="D30" s="69">
        <f t="shared" si="0"/>
        <v>0.38260869565217392</v>
      </c>
      <c r="E30" s="31"/>
      <c r="F30" s="66">
        <f t="shared" si="3"/>
        <v>0.32521739130434785</v>
      </c>
      <c r="G30" s="68">
        <f t="shared" si="4"/>
        <v>1.0855321959357898</v>
      </c>
      <c r="H30" s="67">
        <f t="shared" si="5"/>
        <v>5.7391304347826085E-2</v>
      </c>
      <c r="I30" s="66">
        <f t="shared" si="6"/>
        <v>0.41042525328694379</v>
      </c>
      <c r="J30" s="32"/>
      <c r="K30" s="70">
        <f t="shared" si="7"/>
        <v>0.47198904127998531</v>
      </c>
      <c r="L30" s="56">
        <f t="shared" si="1"/>
        <v>3.1989041279985309E-2</v>
      </c>
      <c r="M30" s="57">
        <f t="shared" si="2"/>
        <v>7.2702366545421157E-2</v>
      </c>
      <c r="N30" s="60"/>
      <c r="O30" s="64"/>
      <c r="P30" s="33"/>
      <c r="Q30" s="87">
        <v>0</v>
      </c>
      <c r="R30" s="61">
        <v>15.63</v>
      </c>
      <c r="S30" s="61">
        <v>18.214700000000001</v>
      </c>
      <c r="T30" s="35">
        <f t="shared" si="8"/>
        <v>0</v>
      </c>
      <c r="U30" s="93">
        <v>0.9</v>
      </c>
      <c r="V30" s="62">
        <v>94.6</v>
      </c>
      <c r="W30" s="62">
        <v>102.6</v>
      </c>
      <c r="X30" s="54">
        <f t="shared" si="9"/>
        <v>0.97610993657505296</v>
      </c>
      <c r="Y30" s="94">
        <v>7.0000000000000007E-2</v>
      </c>
      <c r="Z30" s="37">
        <v>91.3</v>
      </c>
      <c r="AA30" s="37">
        <v>102.4</v>
      </c>
      <c r="AB30" s="38">
        <f t="shared" si="10"/>
        <v>7.8510405257393237E-2</v>
      </c>
      <c r="AC30" s="88">
        <v>0.03</v>
      </c>
      <c r="AD30" s="40">
        <v>98.7</v>
      </c>
      <c r="AE30" s="40">
        <v>101.7</v>
      </c>
      <c r="AF30" s="41">
        <f t="shared" si="13"/>
        <v>3.0911854103343461E-2</v>
      </c>
      <c r="AG30" s="42">
        <v>0</v>
      </c>
      <c r="AH30" s="43">
        <v>119.6</v>
      </c>
      <c r="AI30" s="43">
        <v>155.19999999999999</v>
      </c>
      <c r="AJ30" s="44">
        <f t="shared" si="11"/>
        <v>0</v>
      </c>
      <c r="AK30" s="45">
        <v>0</v>
      </c>
      <c r="AL30" s="46">
        <v>1</v>
      </c>
      <c r="AM30" s="46">
        <v>1</v>
      </c>
      <c r="AN30" s="47">
        <f t="shared" si="15"/>
        <v>0</v>
      </c>
      <c r="AO30" s="48">
        <f t="shared" si="14"/>
        <v>1</v>
      </c>
    </row>
    <row r="31" spans="1:48" s="49" customFormat="1" x14ac:dyDescent="0.3">
      <c r="A31" s="95" t="s">
        <v>50</v>
      </c>
      <c r="B31" s="71" t="s">
        <v>106</v>
      </c>
      <c r="C31" s="69">
        <v>0.54</v>
      </c>
      <c r="D31" s="69">
        <f t="shared" si="0"/>
        <v>0.46956521739130441</v>
      </c>
      <c r="E31" s="31"/>
      <c r="F31" s="66">
        <f t="shared" si="3"/>
        <v>0.39913043478260873</v>
      </c>
      <c r="G31" s="68">
        <f t="shared" si="4"/>
        <v>1.0855321959357898</v>
      </c>
      <c r="H31" s="67">
        <f t="shared" si="5"/>
        <v>7.0434782608695665E-2</v>
      </c>
      <c r="I31" s="66">
        <f t="shared" si="6"/>
        <v>0.5037037199430674</v>
      </c>
      <c r="J31" s="32"/>
      <c r="K31" s="70">
        <f t="shared" si="7"/>
        <v>0.57925927793452747</v>
      </c>
      <c r="L31" s="56">
        <f t="shared" si="1"/>
        <v>3.9259277934527437E-2</v>
      </c>
      <c r="M31" s="57">
        <f t="shared" si="2"/>
        <v>7.2702366545421171E-2</v>
      </c>
      <c r="N31" s="60"/>
      <c r="O31" s="64"/>
      <c r="P31" s="33"/>
      <c r="Q31" s="87">
        <v>0</v>
      </c>
      <c r="R31" s="61">
        <v>15.63</v>
      </c>
      <c r="S31" s="61">
        <v>18.214700000000001</v>
      </c>
      <c r="T31" s="35">
        <f t="shared" si="8"/>
        <v>0</v>
      </c>
      <c r="U31" s="93">
        <v>0.9</v>
      </c>
      <c r="V31" s="62">
        <v>94.6</v>
      </c>
      <c r="W31" s="62">
        <v>102.6</v>
      </c>
      <c r="X31" s="54">
        <f t="shared" si="9"/>
        <v>0.97610993657505296</v>
      </c>
      <c r="Y31" s="94">
        <v>7.0000000000000007E-2</v>
      </c>
      <c r="Z31" s="37">
        <v>91.3</v>
      </c>
      <c r="AA31" s="37">
        <v>102.4</v>
      </c>
      <c r="AB31" s="38">
        <f t="shared" si="10"/>
        <v>7.8510405257393237E-2</v>
      </c>
      <c r="AC31" s="88">
        <v>0.03</v>
      </c>
      <c r="AD31" s="40">
        <v>98.7</v>
      </c>
      <c r="AE31" s="40">
        <v>101.7</v>
      </c>
      <c r="AF31" s="41">
        <f t="shared" si="13"/>
        <v>3.0911854103343461E-2</v>
      </c>
      <c r="AG31" s="42">
        <v>0</v>
      </c>
      <c r="AH31" s="43">
        <v>119.6</v>
      </c>
      <c r="AI31" s="43">
        <v>155.19999999999999</v>
      </c>
      <c r="AJ31" s="44">
        <f t="shared" si="11"/>
        <v>0</v>
      </c>
      <c r="AK31" s="45">
        <v>0</v>
      </c>
      <c r="AL31" s="46">
        <v>1</v>
      </c>
      <c r="AM31" s="46">
        <v>1</v>
      </c>
      <c r="AN31" s="47">
        <f t="shared" si="15"/>
        <v>0</v>
      </c>
      <c r="AO31" s="48">
        <f t="shared" si="14"/>
        <v>1</v>
      </c>
    </row>
    <row r="32" spans="1:48" s="49" customFormat="1" x14ac:dyDescent="0.3">
      <c r="A32" s="95" t="s">
        <v>51</v>
      </c>
      <c r="B32" s="71" t="s">
        <v>106</v>
      </c>
      <c r="C32" s="69">
        <v>8.6</v>
      </c>
      <c r="D32" s="69">
        <f t="shared" si="0"/>
        <v>7.4782608695652177</v>
      </c>
      <c r="E32" s="31"/>
      <c r="F32" s="66">
        <f t="shared" si="3"/>
        <v>6.3565217391304349</v>
      </c>
      <c r="G32" s="68">
        <f t="shared" si="4"/>
        <v>1.1600049799832373</v>
      </c>
      <c r="H32" s="67">
        <f t="shared" si="5"/>
        <v>1.1217391304347826</v>
      </c>
      <c r="I32" s="66">
        <f t="shared" si="6"/>
        <v>8.4953360031977958</v>
      </c>
      <c r="J32" s="32"/>
      <c r="K32" s="70">
        <f t="shared" si="7"/>
        <v>9.769636403677465</v>
      </c>
      <c r="L32" s="56">
        <f t="shared" si="1"/>
        <v>1.1696364036774654</v>
      </c>
      <c r="M32" s="57">
        <f t="shared" si="2"/>
        <v>0.13600423298575179</v>
      </c>
      <c r="N32" s="60"/>
      <c r="O32" s="64"/>
      <c r="P32" s="33"/>
      <c r="Q32" s="87">
        <v>0.94</v>
      </c>
      <c r="R32" s="61">
        <v>15.63</v>
      </c>
      <c r="S32" s="61">
        <v>18.214700000000001</v>
      </c>
      <c r="T32" s="35">
        <f t="shared" si="8"/>
        <v>1.0954458093410109</v>
      </c>
      <c r="U32" s="93">
        <v>0</v>
      </c>
      <c r="V32" s="62">
        <v>94.6</v>
      </c>
      <c r="W32" s="62">
        <v>102.6</v>
      </c>
      <c r="X32" s="54">
        <f t="shared" si="9"/>
        <v>0</v>
      </c>
      <c r="Y32" s="94">
        <v>0.03</v>
      </c>
      <c r="Z32" s="37">
        <v>91.3</v>
      </c>
      <c r="AA32" s="37">
        <v>102.4</v>
      </c>
      <c r="AB32" s="38">
        <f t="shared" si="10"/>
        <v>3.364731653888281E-2</v>
      </c>
      <c r="AC32" s="88">
        <v>0.03</v>
      </c>
      <c r="AD32" s="40">
        <v>98.7</v>
      </c>
      <c r="AE32" s="40">
        <v>101.7</v>
      </c>
      <c r="AF32" s="41">
        <f t="shared" si="13"/>
        <v>3.0911854103343461E-2</v>
      </c>
      <c r="AG32" s="42">
        <v>0</v>
      </c>
      <c r="AH32" s="43">
        <v>119.6</v>
      </c>
      <c r="AI32" s="43">
        <v>155.19999999999999</v>
      </c>
      <c r="AJ32" s="44">
        <f t="shared" si="11"/>
        <v>0</v>
      </c>
      <c r="AK32" s="45">
        <v>0</v>
      </c>
      <c r="AL32" s="46">
        <v>1</v>
      </c>
      <c r="AM32" s="46">
        <v>1</v>
      </c>
      <c r="AN32" s="47">
        <f t="shared" si="15"/>
        <v>0</v>
      </c>
      <c r="AO32" s="48">
        <f t="shared" si="14"/>
        <v>1</v>
      </c>
    </row>
    <row r="33" spans="1:41" s="49" customFormat="1" x14ac:dyDescent="0.3">
      <c r="A33" s="95" t="s">
        <v>52</v>
      </c>
      <c r="B33" s="71" t="s">
        <v>106</v>
      </c>
      <c r="C33" s="69">
        <v>0.44</v>
      </c>
      <c r="D33" s="69">
        <f t="shared" si="0"/>
        <v>0.38260869565217392</v>
      </c>
      <c r="E33" s="31"/>
      <c r="F33" s="66">
        <f t="shared" si="3"/>
        <v>0.32521739130434785</v>
      </c>
      <c r="G33" s="68">
        <f t="shared" si="4"/>
        <v>1.1600049799832373</v>
      </c>
      <c r="H33" s="67">
        <f t="shared" si="5"/>
        <v>5.7391304347826085E-2</v>
      </c>
      <c r="I33" s="66">
        <f t="shared" si="6"/>
        <v>0.43464509783802674</v>
      </c>
      <c r="J33" s="32"/>
      <c r="K33" s="70">
        <f t="shared" si="7"/>
        <v>0.49984186251373069</v>
      </c>
      <c r="L33" s="56">
        <f t="shared" si="1"/>
        <v>5.9841862513730693E-2</v>
      </c>
      <c r="M33" s="57">
        <f t="shared" si="2"/>
        <v>0.13600423298575157</v>
      </c>
      <c r="N33" s="60"/>
      <c r="O33" s="64"/>
      <c r="P33" s="33"/>
      <c r="Q33" s="87">
        <v>0.94</v>
      </c>
      <c r="R33" s="61">
        <v>15.63</v>
      </c>
      <c r="S33" s="61">
        <v>18.214700000000001</v>
      </c>
      <c r="T33" s="35">
        <f t="shared" si="8"/>
        <v>1.0954458093410109</v>
      </c>
      <c r="U33" s="93">
        <v>0</v>
      </c>
      <c r="V33" s="62">
        <v>94.6</v>
      </c>
      <c r="W33" s="62">
        <v>102.6</v>
      </c>
      <c r="X33" s="54">
        <f t="shared" si="9"/>
        <v>0</v>
      </c>
      <c r="Y33" s="94">
        <v>0.03</v>
      </c>
      <c r="Z33" s="37">
        <v>91.3</v>
      </c>
      <c r="AA33" s="37">
        <v>102.4</v>
      </c>
      <c r="AB33" s="38">
        <f t="shared" si="10"/>
        <v>3.364731653888281E-2</v>
      </c>
      <c r="AC33" s="88">
        <v>0.03</v>
      </c>
      <c r="AD33" s="40">
        <v>98.7</v>
      </c>
      <c r="AE33" s="40">
        <v>101.7</v>
      </c>
      <c r="AF33" s="41">
        <f t="shared" si="13"/>
        <v>3.0911854103343461E-2</v>
      </c>
      <c r="AG33" s="42">
        <v>0</v>
      </c>
      <c r="AH33" s="43">
        <v>119.6</v>
      </c>
      <c r="AI33" s="43">
        <v>155.19999999999999</v>
      </c>
      <c r="AJ33" s="44">
        <f t="shared" si="11"/>
        <v>0</v>
      </c>
      <c r="AK33" s="45">
        <v>0</v>
      </c>
      <c r="AL33" s="46">
        <v>1</v>
      </c>
      <c r="AM33" s="46">
        <v>1</v>
      </c>
      <c r="AN33" s="47">
        <f t="shared" si="15"/>
        <v>0</v>
      </c>
      <c r="AO33" s="48">
        <f t="shared" si="14"/>
        <v>1</v>
      </c>
    </row>
    <row r="34" spans="1:41" s="49" customFormat="1" x14ac:dyDescent="0.3">
      <c r="A34" s="95" t="s">
        <v>53</v>
      </c>
      <c r="B34" s="71" t="s">
        <v>106</v>
      </c>
      <c r="C34" s="69">
        <v>4.0999999999999996</v>
      </c>
      <c r="D34" s="69">
        <f t="shared" si="0"/>
        <v>3.5652173913043477</v>
      </c>
      <c r="E34" s="31"/>
      <c r="F34" s="66">
        <f t="shared" si="3"/>
        <v>3.0304347826086953</v>
      </c>
      <c r="G34" s="68">
        <f t="shared" si="4"/>
        <v>1.1600049799832373</v>
      </c>
      <c r="H34" s="67">
        <f t="shared" si="5"/>
        <v>0.53478260869565208</v>
      </c>
      <c r="I34" s="66">
        <f t="shared" si="6"/>
        <v>4.050102048036158</v>
      </c>
      <c r="J34" s="32"/>
      <c r="K34" s="70">
        <f t="shared" si="7"/>
        <v>4.6576173552415812</v>
      </c>
      <c r="L34" s="56">
        <f t="shared" si="1"/>
        <v>0.55761735524158151</v>
      </c>
      <c r="M34" s="57">
        <f t="shared" si="2"/>
        <v>0.13600423298575159</v>
      </c>
      <c r="N34" s="60"/>
      <c r="O34" s="64"/>
      <c r="P34" s="33"/>
      <c r="Q34" s="87">
        <v>0.94</v>
      </c>
      <c r="R34" s="61">
        <v>15.63</v>
      </c>
      <c r="S34" s="61">
        <v>18.214700000000001</v>
      </c>
      <c r="T34" s="35">
        <f t="shared" si="8"/>
        <v>1.0954458093410109</v>
      </c>
      <c r="U34" s="93">
        <v>0</v>
      </c>
      <c r="V34" s="62">
        <v>94.6</v>
      </c>
      <c r="W34" s="62">
        <v>102.6</v>
      </c>
      <c r="X34" s="54">
        <f t="shared" si="9"/>
        <v>0</v>
      </c>
      <c r="Y34" s="94">
        <v>0.03</v>
      </c>
      <c r="Z34" s="37">
        <v>91.3</v>
      </c>
      <c r="AA34" s="37">
        <v>102.4</v>
      </c>
      <c r="AB34" s="38">
        <f t="shared" si="10"/>
        <v>3.364731653888281E-2</v>
      </c>
      <c r="AC34" s="88">
        <v>0.03</v>
      </c>
      <c r="AD34" s="40">
        <v>98.7</v>
      </c>
      <c r="AE34" s="40">
        <v>101.7</v>
      </c>
      <c r="AF34" s="41">
        <f t="shared" si="13"/>
        <v>3.0911854103343461E-2</v>
      </c>
      <c r="AG34" s="42">
        <v>0</v>
      </c>
      <c r="AH34" s="43">
        <v>119.6</v>
      </c>
      <c r="AI34" s="43">
        <v>155.19999999999999</v>
      </c>
      <c r="AJ34" s="44">
        <f t="shared" si="11"/>
        <v>0</v>
      </c>
      <c r="AK34" s="45">
        <v>0</v>
      </c>
      <c r="AL34" s="46">
        <v>1</v>
      </c>
      <c r="AM34" s="46">
        <v>1</v>
      </c>
      <c r="AN34" s="47">
        <f t="shared" si="15"/>
        <v>0</v>
      </c>
      <c r="AO34" s="48">
        <f t="shared" si="14"/>
        <v>1</v>
      </c>
    </row>
    <row r="35" spans="1:41" s="49" customFormat="1" x14ac:dyDescent="0.3">
      <c r="A35" s="95" t="s">
        <v>54</v>
      </c>
      <c r="B35" s="71" t="s">
        <v>106</v>
      </c>
      <c r="C35" s="69">
        <v>4.4400000000000004</v>
      </c>
      <c r="D35" s="69">
        <f t="shared" si="0"/>
        <v>3.8608695652173921</v>
      </c>
      <c r="E35" s="31"/>
      <c r="F35" s="66">
        <f t="shared" si="3"/>
        <v>3.2817391304347834</v>
      </c>
      <c r="G35" s="68">
        <f t="shared" si="4"/>
        <v>1.1600049799832373</v>
      </c>
      <c r="H35" s="67">
        <f t="shared" si="5"/>
        <v>0.57913043478260884</v>
      </c>
      <c r="I35" s="66">
        <f t="shared" si="6"/>
        <v>4.3859641690928166</v>
      </c>
      <c r="J35" s="32"/>
      <c r="K35" s="70">
        <f t="shared" si="7"/>
        <v>5.0438587944567388</v>
      </c>
      <c r="L35" s="56">
        <f t="shared" si="1"/>
        <v>0.6038587944567384</v>
      </c>
      <c r="M35" s="57">
        <f t="shared" si="2"/>
        <v>0.13600423298575187</v>
      </c>
      <c r="N35" s="60"/>
      <c r="O35" s="64"/>
      <c r="P35" s="33"/>
      <c r="Q35" s="87">
        <v>0.94</v>
      </c>
      <c r="R35" s="61">
        <v>15.63</v>
      </c>
      <c r="S35" s="61">
        <v>18.214700000000001</v>
      </c>
      <c r="T35" s="35">
        <f t="shared" si="8"/>
        <v>1.0954458093410109</v>
      </c>
      <c r="U35" s="93">
        <v>0</v>
      </c>
      <c r="V35" s="62">
        <v>94.6</v>
      </c>
      <c r="W35" s="62">
        <v>102.6</v>
      </c>
      <c r="X35" s="54">
        <f t="shared" si="9"/>
        <v>0</v>
      </c>
      <c r="Y35" s="94">
        <v>0.03</v>
      </c>
      <c r="Z35" s="37">
        <v>91.3</v>
      </c>
      <c r="AA35" s="37">
        <v>102.4</v>
      </c>
      <c r="AB35" s="38">
        <f t="shared" si="10"/>
        <v>3.364731653888281E-2</v>
      </c>
      <c r="AC35" s="88">
        <v>0.03</v>
      </c>
      <c r="AD35" s="40">
        <v>98.7</v>
      </c>
      <c r="AE35" s="40">
        <v>101.7</v>
      </c>
      <c r="AF35" s="41">
        <f t="shared" si="13"/>
        <v>3.0911854103343461E-2</v>
      </c>
      <c r="AG35" s="42">
        <v>0</v>
      </c>
      <c r="AH35" s="43">
        <v>119.6</v>
      </c>
      <c r="AI35" s="43">
        <v>155.19999999999999</v>
      </c>
      <c r="AJ35" s="44">
        <f t="shared" si="11"/>
        <v>0</v>
      </c>
      <c r="AK35" s="45">
        <v>0</v>
      </c>
      <c r="AL35" s="46">
        <v>1</v>
      </c>
      <c r="AM35" s="46">
        <v>1</v>
      </c>
      <c r="AN35" s="47">
        <f t="shared" si="15"/>
        <v>0</v>
      </c>
      <c r="AO35" s="48">
        <f t="shared" si="14"/>
        <v>1</v>
      </c>
    </row>
    <row r="36" spans="1:41" s="49" customFormat="1" x14ac:dyDescent="0.3">
      <c r="A36" s="95" t="s">
        <v>55</v>
      </c>
      <c r="B36" s="71" t="s">
        <v>106</v>
      </c>
      <c r="C36" s="69">
        <v>4.49</v>
      </c>
      <c r="D36" s="69">
        <f t="shared" si="0"/>
        <v>3.9043478260869571</v>
      </c>
      <c r="E36" s="31"/>
      <c r="F36" s="66">
        <f t="shared" si="3"/>
        <v>3.3186956521739135</v>
      </c>
      <c r="G36" s="68">
        <f t="shared" si="4"/>
        <v>1.1600049799832373</v>
      </c>
      <c r="H36" s="67">
        <f t="shared" si="5"/>
        <v>0.58565217391304358</v>
      </c>
      <c r="I36" s="66">
        <f t="shared" si="6"/>
        <v>4.4353556574835</v>
      </c>
      <c r="J36" s="32"/>
      <c r="K36" s="70">
        <f t="shared" si="7"/>
        <v>5.1006590061060244</v>
      </c>
      <c r="L36" s="56">
        <f t="shared" si="1"/>
        <v>0.61065900610602419</v>
      </c>
      <c r="M36" s="57">
        <f t="shared" si="2"/>
        <v>0.13600423298575148</v>
      </c>
      <c r="N36" s="60"/>
      <c r="O36" s="64"/>
      <c r="P36" s="33"/>
      <c r="Q36" s="87">
        <v>0.94</v>
      </c>
      <c r="R36" s="61">
        <v>15.63</v>
      </c>
      <c r="S36" s="61">
        <v>18.214700000000001</v>
      </c>
      <c r="T36" s="35">
        <f t="shared" si="8"/>
        <v>1.0954458093410109</v>
      </c>
      <c r="U36" s="93">
        <v>0</v>
      </c>
      <c r="V36" s="62">
        <v>94.6</v>
      </c>
      <c r="W36" s="62">
        <v>102.6</v>
      </c>
      <c r="X36" s="54">
        <f t="shared" si="9"/>
        <v>0</v>
      </c>
      <c r="Y36" s="94">
        <v>0.03</v>
      </c>
      <c r="Z36" s="37">
        <v>91.3</v>
      </c>
      <c r="AA36" s="37">
        <v>102.4</v>
      </c>
      <c r="AB36" s="38">
        <f t="shared" si="10"/>
        <v>3.364731653888281E-2</v>
      </c>
      <c r="AC36" s="88">
        <v>0.03</v>
      </c>
      <c r="AD36" s="40">
        <v>98.7</v>
      </c>
      <c r="AE36" s="40">
        <v>101.7</v>
      </c>
      <c r="AF36" s="41">
        <f t="shared" si="13"/>
        <v>3.0911854103343461E-2</v>
      </c>
      <c r="AG36" s="42">
        <v>0</v>
      </c>
      <c r="AH36" s="43">
        <v>119.6</v>
      </c>
      <c r="AI36" s="43">
        <v>155.19999999999999</v>
      </c>
      <c r="AJ36" s="44">
        <f t="shared" si="11"/>
        <v>0</v>
      </c>
      <c r="AK36" s="45">
        <v>0</v>
      </c>
      <c r="AL36" s="46">
        <v>1</v>
      </c>
      <c r="AM36" s="46">
        <v>1</v>
      </c>
      <c r="AN36" s="47">
        <f t="shared" si="15"/>
        <v>0</v>
      </c>
      <c r="AO36" s="48">
        <f t="shared" si="14"/>
        <v>1</v>
      </c>
    </row>
    <row r="37" spans="1:41" s="49" customFormat="1" x14ac:dyDescent="0.3">
      <c r="A37" s="95" t="s">
        <v>56</v>
      </c>
      <c r="B37" s="71" t="s">
        <v>106</v>
      </c>
      <c r="C37" s="69">
        <v>5.08</v>
      </c>
      <c r="D37" s="69">
        <f t="shared" si="0"/>
        <v>4.4173913043478263</v>
      </c>
      <c r="E37" s="31"/>
      <c r="F37" s="66">
        <f t="shared" si="3"/>
        <v>3.7547826086956522</v>
      </c>
      <c r="G37" s="68">
        <f t="shared" si="4"/>
        <v>1.1600049799832373</v>
      </c>
      <c r="H37" s="67">
        <f t="shared" si="5"/>
        <v>0.66260869565217395</v>
      </c>
      <c r="I37" s="66">
        <f t="shared" si="6"/>
        <v>5.018175220493581</v>
      </c>
      <c r="J37" s="32"/>
      <c r="K37" s="70">
        <f t="shared" si="7"/>
        <v>5.7709015035676181</v>
      </c>
      <c r="L37" s="56">
        <f t="shared" si="1"/>
        <v>0.69090150356761804</v>
      </c>
      <c r="M37" s="57">
        <f t="shared" si="2"/>
        <v>0.13600423298575157</v>
      </c>
      <c r="N37" s="60"/>
      <c r="O37" s="64"/>
      <c r="P37" s="33"/>
      <c r="Q37" s="87">
        <v>0.94</v>
      </c>
      <c r="R37" s="61">
        <v>15.63</v>
      </c>
      <c r="S37" s="61">
        <v>18.214700000000001</v>
      </c>
      <c r="T37" s="35">
        <f t="shared" si="8"/>
        <v>1.0954458093410109</v>
      </c>
      <c r="U37" s="93">
        <v>0</v>
      </c>
      <c r="V37" s="62">
        <v>94.6</v>
      </c>
      <c r="W37" s="62">
        <v>102.6</v>
      </c>
      <c r="X37" s="54">
        <f t="shared" si="9"/>
        <v>0</v>
      </c>
      <c r="Y37" s="94">
        <v>0.03</v>
      </c>
      <c r="Z37" s="37">
        <v>91.3</v>
      </c>
      <c r="AA37" s="37">
        <v>102.4</v>
      </c>
      <c r="AB37" s="38">
        <f t="shared" si="10"/>
        <v>3.364731653888281E-2</v>
      </c>
      <c r="AC37" s="88">
        <v>0.03</v>
      </c>
      <c r="AD37" s="40">
        <v>98.7</v>
      </c>
      <c r="AE37" s="40">
        <v>101.7</v>
      </c>
      <c r="AF37" s="41">
        <f t="shared" si="13"/>
        <v>3.0911854103343461E-2</v>
      </c>
      <c r="AG37" s="42">
        <v>0</v>
      </c>
      <c r="AH37" s="43">
        <v>119.6</v>
      </c>
      <c r="AI37" s="43">
        <v>155.19999999999999</v>
      </c>
      <c r="AJ37" s="44">
        <f t="shared" si="11"/>
        <v>0</v>
      </c>
      <c r="AK37" s="45">
        <v>0</v>
      </c>
      <c r="AL37" s="46">
        <v>1</v>
      </c>
      <c r="AM37" s="46">
        <v>1</v>
      </c>
      <c r="AN37" s="47">
        <f t="shared" si="15"/>
        <v>0</v>
      </c>
      <c r="AO37" s="48">
        <f t="shared" si="14"/>
        <v>1</v>
      </c>
    </row>
    <row r="38" spans="1:41" s="49" customFormat="1" x14ac:dyDescent="0.3">
      <c r="A38" s="95" t="s">
        <v>57</v>
      </c>
      <c r="B38" s="71" t="s">
        <v>106</v>
      </c>
      <c r="C38" s="69">
        <v>5.74</v>
      </c>
      <c r="D38" s="69">
        <f t="shared" si="0"/>
        <v>4.9913043478260875</v>
      </c>
      <c r="E38" s="31"/>
      <c r="F38" s="66">
        <f t="shared" si="3"/>
        <v>4.2426086956521738</v>
      </c>
      <c r="G38" s="68">
        <f t="shared" si="4"/>
        <v>1.1600049799832373</v>
      </c>
      <c r="H38" s="67">
        <f t="shared" si="5"/>
        <v>0.7486956521739131</v>
      </c>
      <c r="I38" s="66">
        <f t="shared" si="6"/>
        <v>5.6701428672506209</v>
      </c>
      <c r="J38" s="32"/>
      <c r="K38" s="70">
        <f t="shared" si="7"/>
        <v>6.5206642973382136</v>
      </c>
      <c r="L38" s="56">
        <f t="shared" si="1"/>
        <v>0.78066429733821341</v>
      </c>
      <c r="M38" s="57">
        <f t="shared" si="2"/>
        <v>0.13600423298575146</v>
      </c>
      <c r="N38" s="60"/>
      <c r="O38" s="64"/>
      <c r="P38" s="33"/>
      <c r="Q38" s="87">
        <v>0.94</v>
      </c>
      <c r="R38" s="61">
        <v>15.63</v>
      </c>
      <c r="S38" s="61">
        <v>18.214700000000001</v>
      </c>
      <c r="T38" s="35">
        <f t="shared" si="8"/>
        <v>1.0954458093410109</v>
      </c>
      <c r="U38" s="93">
        <v>0</v>
      </c>
      <c r="V38" s="62">
        <v>94.6</v>
      </c>
      <c r="W38" s="62">
        <v>102.6</v>
      </c>
      <c r="X38" s="54">
        <f t="shared" si="9"/>
        <v>0</v>
      </c>
      <c r="Y38" s="94">
        <v>0.03</v>
      </c>
      <c r="Z38" s="37">
        <v>91.3</v>
      </c>
      <c r="AA38" s="37">
        <v>102.4</v>
      </c>
      <c r="AB38" s="38">
        <f t="shared" si="10"/>
        <v>3.364731653888281E-2</v>
      </c>
      <c r="AC38" s="88">
        <v>0.03</v>
      </c>
      <c r="AD38" s="40">
        <v>98.7</v>
      </c>
      <c r="AE38" s="40">
        <v>101.7</v>
      </c>
      <c r="AF38" s="41">
        <f t="shared" si="13"/>
        <v>3.0911854103343461E-2</v>
      </c>
      <c r="AG38" s="42">
        <v>0</v>
      </c>
      <c r="AH38" s="43">
        <v>119.6</v>
      </c>
      <c r="AI38" s="43">
        <v>155.19999999999999</v>
      </c>
      <c r="AJ38" s="44">
        <f t="shared" si="11"/>
        <v>0</v>
      </c>
      <c r="AK38" s="45">
        <v>0</v>
      </c>
      <c r="AL38" s="46">
        <v>1</v>
      </c>
      <c r="AM38" s="46">
        <v>1</v>
      </c>
      <c r="AN38" s="47">
        <f t="shared" si="15"/>
        <v>0</v>
      </c>
      <c r="AO38" s="48">
        <f t="shared" si="14"/>
        <v>1</v>
      </c>
    </row>
    <row r="39" spans="1:41" s="49" customFormat="1" x14ac:dyDescent="0.3">
      <c r="A39" s="95" t="s">
        <v>58</v>
      </c>
      <c r="B39" s="71" t="s">
        <v>106</v>
      </c>
      <c r="C39" s="69">
        <v>5.97</v>
      </c>
      <c r="D39" s="69">
        <f t="shared" si="0"/>
        <v>5.1913043478260867</v>
      </c>
      <c r="E39" s="31"/>
      <c r="F39" s="66">
        <f t="shared" si="3"/>
        <v>4.4126086956521737</v>
      </c>
      <c r="G39" s="68">
        <f t="shared" si="4"/>
        <v>1.1600049799832373</v>
      </c>
      <c r="H39" s="67">
        <f t="shared" si="5"/>
        <v>0.77869565217391301</v>
      </c>
      <c r="I39" s="66">
        <f t="shared" si="6"/>
        <v>5.8973437138477713</v>
      </c>
      <c r="J39" s="32"/>
      <c r="K39" s="70">
        <f t="shared" si="7"/>
        <v>6.7819452709249362</v>
      </c>
      <c r="L39" s="56">
        <f t="shared" si="1"/>
        <v>0.8119452709249364</v>
      </c>
      <c r="M39" s="57">
        <f t="shared" si="2"/>
        <v>0.13600423298575148</v>
      </c>
      <c r="N39" s="60"/>
      <c r="O39" s="64"/>
      <c r="P39" s="33"/>
      <c r="Q39" s="87">
        <v>0.94</v>
      </c>
      <c r="R39" s="61">
        <v>15.63</v>
      </c>
      <c r="S39" s="61">
        <v>18.214700000000001</v>
      </c>
      <c r="T39" s="35">
        <f t="shared" si="8"/>
        <v>1.0954458093410109</v>
      </c>
      <c r="U39" s="93">
        <v>0</v>
      </c>
      <c r="V39" s="62">
        <v>94.6</v>
      </c>
      <c r="W39" s="62">
        <v>102.6</v>
      </c>
      <c r="X39" s="54">
        <f t="shared" si="9"/>
        <v>0</v>
      </c>
      <c r="Y39" s="94">
        <v>0.03</v>
      </c>
      <c r="Z39" s="37">
        <v>91.3</v>
      </c>
      <c r="AA39" s="37">
        <v>102.4</v>
      </c>
      <c r="AB39" s="38">
        <f t="shared" si="10"/>
        <v>3.364731653888281E-2</v>
      </c>
      <c r="AC39" s="88">
        <v>0.03</v>
      </c>
      <c r="AD39" s="40">
        <v>98.7</v>
      </c>
      <c r="AE39" s="40">
        <v>101.7</v>
      </c>
      <c r="AF39" s="41">
        <f t="shared" si="13"/>
        <v>3.0911854103343461E-2</v>
      </c>
      <c r="AG39" s="42">
        <v>0</v>
      </c>
      <c r="AH39" s="43">
        <v>119.6</v>
      </c>
      <c r="AI39" s="43">
        <v>155.19999999999999</v>
      </c>
      <c r="AJ39" s="44">
        <f t="shared" si="11"/>
        <v>0</v>
      </c>
      <c r="AK39" s="45">
        <v>0</v>
      </c>
      <c r="AL39" s="46">
        <v>1</v>
      </c>
      <c r="AM39" s="46">
        <v>1</v>
      </c>
      <c r="AN39" s="47">
        <f t="shared" si="15"/>
        <v>0</v>
      </c>
      <c r="AO39" s="48">
        <f t="shared" si="14"/>
        <v>1</v>
      </c>
    </row>
    <row r="40" spans="1:41" s="49" customFormat="1" x14ac:dyDescent="0.3">
      <c r="A40" s="95" t="s">
        <v>59</v>
      </c>
      <c r="B40" s="71" t="s">
        <v>106</v>
      </c>
      <c r="C40" s="69">
        <v>4.57</v>
      </c>
      <c r="D40" s="69">
        <f t="shared" si="0"/>
        <v>3.9739130434782615</v>
      </c>
      <c r="E40" s="31"/>
      <c r="F40" s="66">
        <f t="shared" si="3"/>
        <v>3.3778260869565222</v>
      </c>
      <c r="G40" s="68">
        <f t="shared" si="4"/>
        <v>1.1600049799832373</v>
      </c>
      <c r="H40" s="67">
        <f t="shared" si="5"/>
        <v>0.59608695652173915</v>
      </c>
      <c r="I40" s="66">
        <f t="shared" si="6"/>
        <v>4.5143820389085958</v>
      </c>
      <c r="J40" s="32"/>
      <c r="K40" s="70">
        <f t="shared" si="7"/>
        <v>5.1915393447448848</v>
      </c>
      <c r="L40" s="56">
        <f t="shared" si="1"/>
        <v>0.62153934474488448</v>
      </c>
      <c r="M40" s="57">
        <f t="shared" si="2"/>
        <v>0.13600423298575151</v>
      </c>
      <c r="N40" s="60"/>
      <c r="O40" s="64"/>
      <c r="P40" s="33"/>
      <c r="Q40" s="87">
        <v>0.94</v>
      </c>
      <c r="R40" s="61">
        <v>15.63</v>
      </c>
      <c r="S40" s="61">
        <v>18.214700000000001</v>
      </c>
      <c r="T40" s="35">
        <f t="shared" si="8"/>
        <v>1.0954458093410109</v>
      </c>
      <c r="U40" s="93">
        <v>0</v>
      </c>
      <c r="V40" s="62">
        <v>94.6</v>
      </c>
      <c r="W40" s="62">
        <v>102.6</v>
      </c>
      <c r="X40" s="54">
        <f t="shared" si="9"/>
        <v>0</v>
      </c>
      <c r="Y40" s="94">
        <v>0.03</v>
      </c>
      <c r="Z40" s="37">
        <v>91.3</v>
      </c>
      <c r="AA40" s="37">
        <v>102.4</v>
      </c>
      <c r="AB40" s="38">
        <f t="shared" si="10"/>
        <v>3.364731653888281E-2</v>
      </c>
      <c r="AC40" s="88">
        <v>0.03</v>
      </c>
      <c r="AD40" s="40">
        <v>98.7</v>
      </c>
      <c r="AE40" s="40">
        <v>101.7</v>
      </c>
      <c r="AF40" s="41">
        <f t="shared" si="13"/>
        <v>3.0911854103343461E-2</v>
      </c>
      <c r="AG40" s="42">
        <v>0</v>
      </c>
      <c r="AH40" s="43">
        <v>119.6</v>
      </c>
      <c r="AI40" s="43">
        <v>155.19999999999999</v>
      </c>
      <c r="AJ40" s="44">
        <f t="shared" si="11"/>
        <v>0</v>
      </c>
      <c r="AK40" s="45">
        <v>0</v>
      </c>
      <c r="AL40" s="46">
        <v>1</v>
      </c>
      <c r="AM40" s="46">
        <v>1</v>
      </c>
      <c r="AN40" s="47">
        <f t="shared" si="15"/>
        <v>0</v>
      </c>
      <c r="AO40" s="48">
        <f t="shared" si="14"/>
        <v>1</v>
      </c>
    </row>
    <row r="41" spans="1:41" s="49" customFormat="1" x14ac:dyDescent="0.3">
      <c r="A41" s="95" t="s">
        <v>60</v>
      </c>
      <c r="B41" s="71" t="s">
        <v>106</v>
      </c>
      <c r="C41" s="69">
        <v>4.6100000000000003</v>
      </c>
      <c r="D41" s="69">
        <f t="shared" si="0"/>
        <v>4.0086956521739134</v>
      </c>
      <c r="E41" s="31"/>
      <c r="F41" s="66">
        <f t="shared" si="3"/>
        <v>3.4073913043478261</v>
      </c>
      <c r="G41" s="68">
        <f t="shared" si="4"/>
        <v>1.1600049799832373</v>
      </c>
      <c r="H41" s="67">
        <f t="shared" si="5"/>
        <v>0.60130434782608699</v>
      </c>
      <c r="I41" s="66">
        <f t="shared" si="6"/>
        <v>4.5538952296211441</v>
      </c>
      <c r="J41" s="32"/>
      <c r="K41" s="70">
        <f t="shared" si="7"/>
        <v>5.2369795140643154</v>
      </c>
      <c r="L41" s="56">
        <f t="shared" si="1"/>
        <v>0.62697951406431507</v>
      </c>
      <c r="M41" s="57">
        <f t="shared" si="2"/>
        <v>0.13600423298575162</v>
      </c>
      <c r="N41" s="60"/>
      <c r="O41" s="64"/>
      <c r="P41" s="33"/>
      <c r="Q41" s="87">
        <v>0.94</v>
      </c>
      <c r="R41" s="61">
        <v>15.63</v>
      </c>
      <c r="S41" s="61">
        <v>18.214700000000001</v>
      </c>
      <c r="T41" s="35">
        <f t="shared" si="8"/>
        <v>1.0954458093410109</v>
      </c>
      <c r="U41" s="93">
        <v>0</v>
      </c>
      <c r="V41" s="62">
        <v>94.6</v>
      </c>
      <c r="W41" s="62">
        <v>102.6</v>
      </c>
      <c r="X41" s="54">
        <f t="shared" si="9"/>
        <v>0</v>
      </c>
      <c r="Y41" s="94">
        <v>0.03</v>
      </c>
      <c r="Z41" s="37">
        <v>91.3</v>
      </c>
      <c r="AA41" s="37">
        <v>102.4</v>
      </c>
      <c r="AB41" s="38">
        <f t="shared" si="10"/>
        <v>3.364731653888281E-2</v>
      </c>
      <c r="AC41" s="88">
        <v>0.03</v>
      </c>
      <c r="AD41" s="40">
        <v>98.7</v>
      </c>
      <c r="AE41" s="40">
        <v>101.7</v>
      </c>
      <c r="AF41" s="41">
        <f t="shared" si="13"/>
        <v>3.0911854103343461E-2</v>
      </c>
      <c r="AG41" s="42">
        <v>0</v>
      </c>
      <c r="AH41" s="43">
        <v>119.6</v>
      </c>
      <c r="AI41" s="43">
        <v>155.19999999999999</v>
      </c>
      <c r="AJ41" s="44">
        <f t="shared" si="11"/>
        <v>0</v>
      </c>
      <c r="AK41" s="45">
        <v>0</v>
      </c>
      <c r="AL41" s="46">
        <v>1</v>
      </c>
      <c r="AM41" s="46">
        <v>1</v>
      </c>
      <c r="AN41" s="47">
        <f t="shared" si="15"/>
        <v>0</v>
      </c>
      <c r="AO41" s="48">
        <f t="shared" si="14"/>
        <v>1</v>
      </c>
    </row>
    <row r="42" spans="1:41" s="49" customFormat="1" x14ac:dyDescent="0.3">
      <c r="A42" s="95" t="s">
        <v>150</v>
      </c>
      <c r="B42" s="71" t="s">
        <v>106</v>
      </c>
      <c r="C42" s="69">
        <v>5.21</v>
      </c>
      <c r="D42" s="69">
        <f t="shared" si="0"/>
        <v>4.5304347826086957</v>
      </c>
      <c r="E42" s="31"/>
      <c r="F42" s="66">
        <f t="shared" si="3"/>
        <v>3.8508695652173914</v>
      </c>
      <c r="G42" s="68">
        <f t="shared" si="4"/>
        <v>1.1600049799832373</v>
      </c>
      <c r="H42" s="67">
        <f t="shared" si="5"/>
        <v>0.67956521739130438</v>
      </c>
      <c r="I42" s="66">
        <f t="shared" si="6"/>
        <v>5.146593090309362</v>
      </c>
      <c r="J42" s="32"/>
      <c r="K42" s="70">
        <f t="shared" si="7"/>
        <v>5.9185820538557659</v>
      </c>
      <c r="L42" s="56">
        <f t="shared" si="1"/>
        <v>0.70858205385576589</v>
      </c>
      <c r="M42" s="57">
        <f t="shared" si="2"/>
        <v>0.13600423298575162</v>
      </c>
      <c r="N42" s="60"/>
      <c r="O42" s="64"/>
      <c r="P42" s="33"/>
      <c r="Q42" s="87">
        <v>0.94</v>
      </c>
      <c r="R42" s="61">
        <v>15.63</v>
      </c>
      <c r="S42" s="61">
        <v>18.214700000000001</v>
      </c>
      <c r="T42" s="35">
        <f t="shared" si="8"/>
        <v>1.0954458093410109</v>
      </c>
      <c r="U42" s="93">
        <v>0</v>
      </c>
      <c r="V42" s="62">
        <v>94.6</v>
      </c>
      <c r="W42" s="62">
        <v>102.6</v>
      </c>
      <c r="X42" s="54">
        <f t="shared" si="9"/>
        <v>0</v>
      </c>
      <c r="Y42" s="94">
        <v>0.03</v>
      </c>
      <c r="Z42" s="37">
        <v>91.3</v>
      </c>
      <c r="AA42" s="37">
        <v>102.4</v>
      </c>
      <c r="AB42" s="38">
        <f t="shared" si="10"/>
        <v>3.364731653888281E-2</v>
      </c>
      <c r="AC42" s="88">
        <v>0.03</v>
      </c>
      <c r="AD42" s="40">
        <v>98.7</v>
      </c>
      <c r="AE42" s="40">
        <v>101.7</v>
      </c>
      <c r="AF42" s="41">
        <f t="shared" si="13"/>
        <v>3.0911854103343461E-2</v>
      </c>
      <c r="AG42" s="42">
        <v>0</v>
      </c>
      <c r="AH42" s="43">
        <v>119.6</v>
      </c>
      <c r="AI42" s="43">
        <v>155.19999999999999</v>
      </c>
      <c r="AJ42" s="44">
        <f t="shared" si="11"/>
        <v>0</v>
      </c>
      <c r="AK42" s="45">
        <v>0</v>
      </c>
      <c r="AL42" s="46">
        <v>1</v>
      </c>
      <c r="AM42" s="46">
        <v>1</v>
      </c>
      <c r="AN42" s="47">
        <f t="shared" si="15"/>
        <v>0</v>
      </c>
      <c r="AO42" s="48">
        <f t="shared" si="14"/>
        <v>1</v>
      </c>
    </row>
    <row r="43" spans="1:41" s="49" customFormat="1" x14ac:dyDescent="0.3">
      <c r="A43" s="95" t="s">
        <v>61</v>
      </c>
      <c r="B43" s="71" t="s">
        <v>106</v>
      </c>
      <c r="C43" s="69">
        <v>5.94</v>
      </c>
      <c r="D43" s="69">
        <f t="shared" si="0"/>
        <v>5.1652173913043482</v>
      </c>
      <c r="E43" s="31"/>
      <c r="F43" s="66">
        <f t="shared" si="3"/>
        <v>4.390434782608696</v>
      </c>
      <c r="G43" s="68">
        <f t="shared" si="4"/>
        <v>1.1600049799832373</v>
      </c>
      <c r="H43" s="67">
        <f t="shared" si="5"/>
        <v>0.77478260869565219</v>
      </c>
      <c r="I43" s="66">
        <f t="shared" si="6"/>
        <v>5.8677088208133616</v>
      </c>
      <c r="J43" s="32"/>
      <c r="K43" s="70">
        <f t="shared" si="7"/>
        <v>6.747865143935365</v>
      </c>
      <c r="L43" s="56">
        <f t="shared" si="1"/>
        <v>0.80786514393536457</v>
      </c>
      <c r="M43" s="57">
        <f t="shared" si="2"/>
        <v>0.13600423298575159</v>
      </c>
      <c r="N43" s="60"/>
      <c r="O43" s="64"/>
      <c r="P43" s="33"/>
      <c r="Q43" s="87">
        <v>0.94</v>
      </c>
      <c r="R43" s="61">
        <v>15.63</v>
      </c>
      <c r="S43" s="61">
        <v>18.214700000000001</v>
      </c>
      <c r="T43" s="35">
        <f t="shared" si="8"/>
        <v>1.0954458093410109</v>
      </c>
      <c r="U43" s="93">
        <v>0</v>
      </c>
      <c r="V43" s="62">
        <v>94.6</v>
      </c>
      <c r="W43" s="62">
        <v>102.6</v>
      </c>
      <c r="X43" s="54">
        <f t="shared" si="9"/>
        <v>0</v>
      </c>
      <c r="Y43" s="94">
        <v>0.03</v>
      </c>
      <c r="Z43" s="37">
        <v>91.3</v>
      </c>
      <c r="AA43" s="37">
        <v>102.4</v>
      </c>
      <c r="AB43" s="38">
        <f t="shared" si="10"/>
        <v>3.364731653888281E-2</v>
      </c>
      <c r="AC43" s="88">
        <v>0.03</v>
      </c>
      <c r="AD43" s="40">
        <v>98.7</v>
      </c>
      <c r="AE43" s="40">
        <v>101.7</v>
      </c>
      <c r="AF43" s="41">
        <f t="shared" si="13"/>
        <v>3.0911854103343461E-2</v>
      </c>
      <c r="AG43" s="42">
        <v>0</v>
      </c>
      <c r="AH43" s="43">
        <v>119.6</v>
      </c>
      <c r="AI43" s="43">
        <v>155.19999999999999</v>
      </c>
      <c r="AJ43" s="44">
        <f t="shared" si="11"/>
        <v>0</v>
      </c>
      <c r="AK43" s="45">
        <v>0</v>
      </c>
      <c r="AL43" s="46">
        <v>1</v>
      </c>
      <c r="AM43" s="46">
        <v>1</v>
      </c>
      <c r="AN43" s="47">
        <f t="shared" si="15"/>
        <v>0</v>
      </c>
      <c r="AO43" s="48">
        <f t="shared" si="14"/>
        <v>1</v>
      </c>
    </row>
    <row r="44" spans="1:41" s="49" customFormat="1" x14ac:dyDescent="0.3">
      <c r="A44" s="95" t="s">
        <v>62</v>
      </c>
      <c r="B44" s="71" t="s">
        <v>106</v>
      </c>
      <c r="C44" s="69">
        <v>6.31</v>
      </c>
      <c r="D44" s="69">
        <f t="shared" si="0"/>
        <v>5.4869565217391303</v>
      </c>
      <c r="E44" s="31"/>
      <c r="F44" s="66">
        <f t="shared" si="3"/>
        <v>4.663913043478261</v>
      </c>
      <c r="G44" s="68">
        <f t="shared" si="4"/>
        <v>1.1600049799832373</v>
      </c>
      <c r="H44" s="67">
        <f t="shared" si="5"/>
        <v>0.82304347826086954</v>
      </c>
      <c r="I44" s="66">
        <f t="shared" si="6"/>
        <v>6.233205834904429</v>
      </c>
      <c r="J44" s="32"/>
      <c r="K44" s="70">
        <f t="shared" si="7"/>
        <v>7.1681867101400929</v>
      </c>
      <c r="L44" s="56">
        <f t="shared" si="1"/>
        <v>0.85818671014009329</v>
      </c>
      <c r="M44" s="57">
        <f t="shared" si="2"/>
        <v>0.13600423298575171</v>
      </c>
      <c r="N44" s="60"/>
      <c r="O44" s="64"/>
      <c r="P44" s="33"/>
      <c r="Q44" s="87">
        <v>0.94</v>
      </c>
      <c r="R44" s="61">
        <v>15.63</v>
      </c>
      <c r="S44" s="61">
        <v>18.214700000000001</v>
      </c>
      <c r="T44" s="35">
        <f t="shared" si="8"/>
        <v>1.0954458093410109</v>
      </c>
      <c r="U44" s="93">
        <v>0</v>
      </c>
      <c r="V44" s="62">
        <v>94.6</v>
      </c>
      <c r="W44" s="62">
        <v>102.6</v>
      </c>
      <c r="X44" s="54">
        <f t="shared" si="9"/>
        <v>0</v>
      </c>
      <c r="Y44" s="94">
        <v>0.03</v>
      </c>
      <c r="Z44" s="37">
        <v>91.3</v>
      </c>
      <c r="AA44" s="37">
        <v>102.4</v>
      </c>
      <c r="AB44" s="38">
        <f t="shared" si="10"/>
        <v>3.364731653888281E-2</v>
      </c>
      <c r="AC44" s="88">
        <v>0.03</v>
      </c>
      <c r="AD44" s="40">
        <v>98.7</v>
      </c>
      <c r="AE44" s="40">
        <v>101.7</v>
      </c>
      <c r="AF44" s="41">
        <f t="shared" si="13"/>
        <v>3.0911854103343461E-2</v>
      </c>
      <c r="AG44" s="42">
        <v>0</v>
      </c>
      <c r="AH44" s="43">
        <v>119.6</v>
      </c>
      <c r="AI44" s="43">
        <v>155.19999999999999</v>
      </c>
      <c r="AJ44" s="44">
        <f t="shared" si="11"/>
        <v>0</v>
      </c>
      <c r="AK44" s="45">
        <v>0</v>
      </c>
      <c r="AL44" s="46">
        <v>1</v>
      </c>
      <c r="AM44" s="46">
        <v>1</v>
      </c>
      <c r="AN44" s="47">
        <f t="shared" si="15"/>
        <v>0</v>
      </c>
      <c r="AO44" s="48">
        <f t="shared" si="14"/>
        <v>1</v>
      </c>
    </row>
    <row r="45" spans="1:41" s="49" customFormat="1" x14ac:dyDescent="0.3">
      <c r="A45" s="95" t="s">
        <v>63</v>
      </c>
      <c r="B45" s="71" t="s">
        <v>106</v>
      </c>
      <c r="C45" s="69">
        <v>1.45</v>
      </c>
      <c r="D45" s="69">
        <f t="shared" si="0"/>
        <v>1.2608695652173914</v>
      </c>
      <c r="E45" s="31"/>
      <c r="F45" s="66">
        <f t="shared" si="3"/>
        <v>1.0717391304347825</v>
      </c>
      <c r="G45" s="68">
        <f t="shared" si="4"/>
        <v>1.1600049799832373</v>
      </c>
      <c r="H45" s="67">
        <f t="shared" si="5"/>
        <v>0.18913043478260869</v>
      </c>
      <c r="I45" s="66">
        <f t="shared" si="6"/>
        <v>1.4323531633298605</v>
      </c>
      <c r="J45" s="32"/>
      <c r="K45" s="70">
        <f t="shared" si="7"/>
        <v>1.6472061378293394</v>
      </c>
      <c r="L45" s="56">
        <f t="shared" si="1"/>
        <v>0.19720613782933949</v>
      </c>
      <c r="M45" s="57">
        <f t="shared" si="2"/>
        <v>0.13600423298575137</v>
      </c>
      <c r="N45" s="60"/>
      <c r="O45" s="64"/>
      <c r="P45" s="33"/>
      <c r="Q45" s="87">
        <v>0.94</v>
      </c>
      <c r="R45" s="61">
        <v>15.63</v>
      </c>
      <c r="S45" s="61">
        <v>18.214700000000001</v>
      </c>
      <c r="T45" s="35">
        <f t="shared" si="8"/>
        <v>1.0954458093410109</v>
      </c>
      <c r="U45" s="93">
        <v>0</v>
      </c>
      <c r="V45" s="62">
        <v>94.6</v>
      </c>
      <c r="W45" s="62">
        <v>102.6</v>
      </c>
      <c r="X45" s="54">
        <f t="shared" si="9"/>
        <v>0</v>
      </c>
      <c r="Y45" s="94">
        <v>0.03</v>
      </c>
      <c r="Z45" s="37">
        <v>91.3</v>
      </c>
      <c r="AA45" s="37">
        <v>102.4</v>
      </c>
      <c r="AB45" s="38">
        <f t="shared" si="10"/>
        <v>3.364731653888281E-2</v>
      </c>
      <c r="AC45" s="88">
        <v>0.03</v>
      </c>
      <c r="AD45" s="40">
        <v>98.7</v>
      </c>
      <c r="AE45" s="40">
        <v>101.7</v>
      </c>
      <c r="AF45" s="41">
        <f t="shared" si="13"/>
        <v>3.0911854103343461E-2</v>
      </c>
      <c r="AG45" s="42">
        <v>0</v>
      </c>
      <c r="AH45" s="43">
        <v>119.6</v>
      </c>
      <c r="AI45" s="43">
        <v>155.19999999999999</v>
      </c>
      <c r="AJ45" s="44">
        <f t="shared" si="11"/>
        <v>0</v>
      </c>
      <c r="AK45" s="45">
        <v>0</v>
      </c>
      <c r="AL45" s="46">
        <v>1</v>
      </c>
      <c r="AM45" s="46">
        <v>1</v>
      </c>
      <c r="AN45" s="47">
        <f t="shared" si="15"/>
        <v>0</v>
      </c>
      <c r="AO45" s="48">
        <f t="shared" si="14"/>
        <v>1</v>
      </c>
    </row>
    <row r="46" spans="1:41" s="49" customFormat="1" x14ac:dyDescent="0.3">
      <c r="A46" s="95" t="s">
        <v>64</v>
      </c>
      <c r="B46" s="71" t="s">
        <v>106</v>
      </c>
      <c r="C46" s="69">
        <v>1.73</v>
      </c>
      <c r="D46" s="69">
        <f t="shared" si="0"/>
        <v>1.5043478260869567</v>
      </c>
      <c r="E46" s="31"/>
      <c r="F46" s="66">
        <f t="shared" si="3"/>
        <v>1.2786956521739132</v>
      </c>
      <c r="G46" s="68">
        <f t="shared" si="4"/>
        <v>1.1600049799832373</v>
      </c>
      <c r="H46" s="67">
        <f t="shared" si="5"/>
        <v>0.22565217391304349</v>
      </c>
      <c r="I46" s="66">
        <f t="shared" si="6"/>
        <v>1.7089454983176962</v>
      </c>
      <c r="J46" s="32"/>
      <c r="K46" s="70">
        <f t="shared" si="7"/>
        <v>1.9652873230653505</v>
      </c>
      <c r="L46" s="56">
        <f t="shared" si="1"/>
        <v>0.2352873230653505</v>
      </c>
      <c r="M46" s="57">
        <f t="shared" si="2"/>
        <v>0.13600423298575173</v>
      </c>
      <c r="N46" s="60"/>
      <c r="O46" s="64"/>
      <c r="P46" s="33"/>
      <c r="Q46" s="87">
        <v>0.94</v>
      </c>
      <c r="R46" s="61">
        <v>15.63</v>
      </c>
      <c r="S46" s="61">
        <v>18.214700000000001</v>
      </c>
      <c r="T46" s="35">
        <f t="shared" si="8"/>
        <v>1.0954458093410109</v>
      </c>
      <c r="U46" s="93">
        <v>0</v>
      </c>
      <c r="V46" s="62">
        <v>94.6</v>
      </c>
      <c r="W46" s="62">
        <v>102.6</v>
      </c>
      <c r="X46" s="54">
        <f t="shared" si="9"/>
        <v>0</v>
      </c>
      <c r="Y46" s="94">
        <v>0.03</v>
      </c>
      <c r="Z46" s="37">
        <v>91.3</v>
      </c>
      <c r="AA46" s="37">
        <v>102.4</v>
      </c>
      <c r="AB46" s="38">
        <f t="shared" si="10"/>
        <v>3.364731653888281E-2</v>
      </c>
      <c r="AC46" s="88">
        <v>0.03</v>
      </c>
      <c r="AD46" s="40">
        <v>98.7</v>
      </c>
      <c r="AE46" s="40">
        <v>101.7</v>
      </c>
      <c r="AF46" s="41">
        <f t="shared" si="13"/>
        <v>3.0911854103343461E-2</v>
      </c>
      <c r="AG46" s="42">
        <v>0</v>
      </c>
      <c r="AH46" s="43">
        <v>119.6</v>
      </c>
      <c r="AI46" s="43">
        <v>155.19999999999999</v>
      </c>
      <c r="AJ46" s="44">
        <f t="shared" si="11"/>
        <v>0</v>
      </c>
      <c r="AK46" s="45">
        <v>0</v>
      </c>
      <c r="AL46" s="46">
        <v>1</v>
      </c>
      <c r="AM46" s="46">
        <v>1</v>
      </c>
      <c r="AN46" s="47">
        <f t="shared" si="15"/>
        <v>0</v>
      </c>
      <c r="AO46" s="48">
        <f t="shared" si="14"/>
        <v>1</v>
      </c>
    </row>
    <row r="47" spans="1:41" s="49" customFormat="1" x14ac:dyDescent="0.3">
      <c r="A47" s="95" t="s">
        <v>65</v>
      </c>
      <c r="B47" s="71" t="s">
        <v>106</v>
      </c>
      <c r="C47" s="69">
        <v>1.73</v>
      </c>
      <c r="D47" s="69">
        <f t="shared" si="0"/>
        <v>1.5043478260869567</v>
      </c>
      <c r="E47" s="31"/>
      <c r="F47" s="66">
        <f t="shared" si="3"/>
        <v>1.2786956521739132</v>
      </c>
      <c r="G47" s="68">
        <f t="shared" si="4"/>
        <v>1.1600049799832373</v>
      </c>
      <c r="H47" s="67">
        <f t="shared" si="5"/>
        <v>0.22565217391304349</v>
      </c>
      <c r="I47" s="66">
        <f t="shared" si="6"/>
        <v>1.7089454983176962</v>
      </c>
      <c r="J47" s="32"/>
      <c r="K47" s="70">
        <f t="shared" si="7"/>
        <v>1.9652873230653505</v>
      </c>
      <c r="L47" s="56">
        <f t="shared" si="1"/>
        <v>0.2352873230653505</v>
      </c>
      <c r="M47" s="57">
        <f t="shared" si="2"/>
        <v>0.13600423298575173</v>
      </c>
      <c r="N47" s="60"/>
      <c r="O47" s="64"/>
      <c r="P47" s="33"/>
      <c r="Q47" s="87">
        <v>0.94</v>
      </c>
      <c r="R47" s="61">
        <v>15.63</v>
      </c>
      <c r="S47" s="61">
        <v>18.214700000000001</v>
      </c>
      <c r="T47" s="35">
        <f t="shared" si="8"/>
        <v>1.0954458093410109</v>
      </c>
      <c r="U47" s="93">
        <v>0</v>
      </c>
      <c r="V47" s="62">
        <v>94.6</v>
      </c>
      <c r="W47" s="62">
        <v>102.6</v>
      </c>
      <c r="X47" s="54">
        <f t="shared" si="9"/>
        <v>0</v>
      </c>
      <c r="Y47" s="94">
        <v>0.03</v>
      </c>
      <c r="Z47" s="37">
        <v>91.3</v>
      </c>
      <c r="AA47" s="37">
        <v>102.4</v>
      </c>
      <c r="AB47" s="38">
        <f t="shared" si="10"/>
        <v>3.364731653888281E-2</v>
      </c>
      <c r="AC47" s="88">
        <v>0.03</v>
      </c>
      <c r="AD47" s="40">
        <v>98.7</v>
      </c>
      <c r="AE47" s="40">
        <v>101.7</v>
      </c>
      <c r="AF47" s="41">
        <f t="shared" si="13"/>
        <v>3.0911854103343461E-2</v>
      </c>
      <c r="AG47" s="42">
        <v>0</v>
      </c>
      <c r="AH47" s="43">
        <v>119.6</v>
      </c>
      <c r="AI47" s="43">
        <v>155.19999999999999</v>
      </c>
      <c r="AJ47" s="44">
        <f t="shared" si="11"/>
        <v>0</v>
      </c>
      <c r="AK47" s="45">
        <v>0</v>
      </c>
      <c r="AL47" s="46">
        <v>1</v>
      </c>
      <c r="AM47" s="46">
        <v>1</v>
      </c>
      <c r="AN47" s="47">
        <f t="shared" si="15"/>
        <v>0</v>
      </c>
      <c r="AO47" s="48">
        <f t="shared" si="14"/>
        <v>1</v>
      </c>
    </row>
    <row r="48" spans="1:41" s="49" customFormat="1" x14ac:dyDescent="0.3">
      <c r="A48" s="95" t="s">
        <v>66</v>
      </c>
      <c r="B48" s="71" t="s">
        <v>106</v>
      </c>
      <c r="C48" s="69">
        <v>1.65</v>
      </c>
      <c r="D48" s="69">
        <f t="shared" si="0"/>
        <v>1.4347826086956521</v>
      </c>
      <c r="E48" s="31"/>
      <c r="F48" s="66">
        <f t="shared" si="3"/>
        <v>1.2195652173913043</v>
      </c>
      <c r="G48" s="68">
        <f t="shared" si="4"/>
        <v>1.1600049799832373</v>
      </c>
      <c r="H48" s="67">
        <f t="shared" si="5"/>
        <v>0.2152173913043478</v>
      </c>
      <c r="I48" s="66">
        <f t="shared" si="6"/>
        <v>1.6299191168926002</v>
      </c>
      <c r="J48" s="32"/>
      <c r="K48" s="70">
        <f t="shared" si="7"/>
        <v>1.8744069844264901</v>
      </c>
      <c r="L48" s="56">
        <f t="shared" si="1"/>
        <v>0.22440698442649021</v>
      </c>
      <c r="M48" s="57">
        <f t="shared" si="2"/>
        <v>0.13600423298575165</v>
      </c>
      <c r="N48" s="60"/>
      <c r="O48" s="64"/>
      <c r="P48" s="33"/>
      <c r="Q48" s="87">
        <v>0.94</v>
      </c>
      <c r="R48" s="61">
        <v>15.63</v>
      </c>
      <c r="S48" s="61">
        <v>18.214700000000001</v>
      </c>
      <c r="T48" s="35">
        <f t="shared" si="8"/>
        <v>1.0954458093410109</v>
      </c>
      <c r="U48" s="93">
        <v>0</v>
      </c>
      <c r="V48" s="62">
        <v>94.6</v>
      </c>
      <c r="W48" s="62">
        <v>102.6</v>
      </c>
      <c r="X48" s="54">
        <f t="shared" si="9"/>
        <v>0</v>
      </c>
      <c r="Y48" s="94">
        <v>0.03</v>
      </c>
      <c r="Z48" s="37">
        <v>91.3</v>
      </c>
      <c r="AA48" s="37">
        <v>102.4</v>
      </c>
      <c r="AB48" s="38">
        <f t="shared" si="10"/>
        <v>3.364731653888281E-2</v>
      </c>
      <c r="AC48" s="88">
        <v>0.03</v>
      </c>
      <c r="AD48" s="40">
        <v>98.7</v>
      </c>
      <c r="AE48" s="40">
        <v>101.7</v>
      </c>
      <c r="AF48" s="41">
        <f t="shared" si="13"/>
        <v>3.0911854103343461E-2</v>
      </c>
      <c r="AG48" s="42">
        <v>0</v>
      </c>
      <c r="AH48" s="43">
        <v>119.6</v>
      </c>
      <c r="AI48" s="43">
        <v>155.19999999999999</v>
      </c>
      <c r="AJ48" s="44">
        <f t="shared" si="11"/>
        <v>0</v>
      </c>
      <c r="AK48" s="45">
        <v>0</v>
      </c>
      <c r="AL48" s="46">
        <v>1</v>
      </c>
      <c r="AM48" s="46">
        <v>1</v>
      </c>
      <c r="AN48" s="47">
        <f t="shared" si="15"/>
        <v>0</v>
      </c>
      <c r="AO48" s="48">
        <f t="shared" si="14"/>
        <v>1</v>
      </c>
    </row>
    <row r="49" spans="1:41" s="49" customFormat="1" x14ac:dyDescent="0.3">
      <c r="A49" s="95" t="s">
        <v>67</v>
      </c>
      <c r="B49" s="71" t="s">
        <v>106</v>
      </c>
      <c r="C49" s="69">
        <v>1.69</v>
      </c>
      <c r="D49" s="69">
        <f t="shared" si="0"/>
        <v>1.4695652173913045</v>
      </c>
      <c r="E49" s="31"/>
      <c r="F49" s="66">
        <f t="shared" si="3"/>
        <v>1.2491304347826089</v>
      </c>
      <c r="G49" s="68">
        <f t="shared" si="4"/>
        <v>1.1600049799832373</v>
      </c>
      <c r="H49" s="67">
        <f t="shared" si="5"/>
        <v>0.22043478260869567</v>
      </c>
      <c r="I49" s="66">
        <f t="shared" si="6"/>
        <v>1.6694323076051483</v>
      </c>
      <c r="J49" s="32"/>
      <c r="K49" s="70">
        <f t="shared" si="7"/>
        <v>1.9198471537459203</v>
      </c>
      <c r="L49" s="56">
        <f t="shared" si="1"/>
        <v>0.22984715374592035</v>
      </c>
      <c r="M49" s="57">
        <f t="shared" si="2"/>
        <v>0.13600423298575171</v>
      </c>
      <c r="N49" s="60"/>
      <c r="O49" s="64"/>
      <c r="P49" s="33"/>
      <c r="Q49" s="87">
        <v>0.94</v>
      </c>
      <c r="R49" s="61">
        <v>15.63</v>
      </c>
      <c r="S49" s="61">
        <v>18.214700000000001</v>
      </c>
      <c r="T49" s="35">
        <f t="shared" si="8"/>
        <v>1.0954458093410109</v>
      </c>
      <c r="U49" s="93">
        <v>0</v>
      </c>
      <c r="V49" s="62">
        <v>94.6</v>
      </c>
      <c r="W49" s="62">
        <v>102.6</v>
      </c>
      <c r="X49" s="54">
        <f t="shared" si="9"/>
        <v>0</v>
      </c>
      <c r="Y49" s="94">
        <v>0.03</v>
      </c>
      <c r="Z49" s="37">
        <v>91.3</v>
      </c>
      <c r="AA49" s="37">
        <v>102.4</v>
      </c>
      <c r="AB49" s="38">
        <f t="shared" si="10"/>
        <v>3.364731653888281E-2</v>
      </c>
      <c r="AC49" s="88">
        <v>0.03</v>
      </c>
      <c r="AD49" s="40">
        <v>98.7</v>
      </c>
      <c r="AE49" s="40">
        <v>101.7</v>
      </c>
      <c r="AF49" s="41">
        <f t="shared" si="13"/>
        <v>3.0911854103343461E-2</v>
      </c>
      <c r="AG49" s="42">
        <v>0</v>
      </c>
      <c r="AH49" s="43">
        <v>119.6</v>
      </c>
      <c r="AI49" s="43">
        <v>155.19999999999999</v>
      </c>
      <c r="AJ49" s="44">
        <f t="shared" si="11"/>
        <v>0</v>
      </c>
      <c r="AK49" s="45">
        <v>0</v>
      </c>
      <c r="AL49" s="46">
        <v>1</v>
      </c>
      <c r="AM49" s="46">
        <v>1</v>
      </c>
      <c r="AN49" s="47">
        <f t="shared" si="15"/>
        <v>0</v>
      </c>
      <c r="AO49" s="48">
        <f t="shared" si="14"/>
        <v>1</v>
      </c>
    </row>
    <row r="50" spans="1:41" s="49" customFormat="1" x14ac:dyDescent="0.3">
      <c r="A50" s="95" t="s">
        <v>68</v>
      </c>
      <c r="B50" s="71" t="s">
        <v>106</v>
      </c>
      <c r="C50" s="69">
        <v>1.86</v>
      </c>
      <c r="D50" s="69">
        <f t="shared" si="0"/>
        <v>1.6173913043478263</v>
      </c>
      <c r="E50" s="31"/>
      <c r="F50" s="66">
        <f t="shared" si="3"/>
        <v>1.3747826086956523</v>
      </c>
      <c r="G50" s="68">
        <f t="shared" si="4"/>
        <v>1.1600049799832373</v>
      </c>
      <c r="H50" s="67">
        <f t="shared" si="5"/>
        <v>0.24260869565217394</v>
      </c>
      <c r="I50" s="66">
        <f t="shared" si="6"/>
        <v>1.8373633681334769</v>
      </c>
      <c r="J50" s="32"/>
      <c r="K50" s="70">
        <f t="shared" si="7"/>
        <v>2.1129678733534982</v>
      </c>
      <c r="L50" s="56">
        <f t="shared" si="1"/>
        <v>0.25296787335349813</v>
      </c>
      <c r="M50" s="57">
        <f t="shared" si="2"/>
        <v>0.13600423298575168</v>
      </c>
      <c r="N50" s="60"/>
      <c r="O50" s="64"/>
      <c r="P50" s="33"/>
      <c r="Q50" s="87">
        <v>0.94</v>
      </c>
      <c r="R50" s="61">
        <v>15.63</v>
      </c>
      <c r="S50" s="61">
        <v>18.214700000000001</v>
      </c>
      <c r="T50" s="35">
        <f t="shared" si="8"/>
        <v>1.0954458093410109</v>
      </c>
      <c r="U50" s="93">
        <v>0</v>
      </c>
      <c r="V50" s="62">
        <v>94.6</v>
      </c>
      <c r="W50" s="62">
        <v>102.6</v>
      </c>
      <c r="X50" s="54">
        <f t="shared" si="9"/>
        <v>0</v>
      </c>
      <c r="Y50" s="94">
        <v>0.03</v>
      </c>
      <c r="Z50" s="37">
        <v>91.3</v>
      </c>
      <c r="AA50" s="37">
        <v>102.4</v>
      </c>
      <c r="AB50" s="38">
        <f t="shared" si="10"/>
        <v>3.364731653888281E-2</v>
      </c>
      <c r="AC50" s="88">
        <v>0.03</v>
      </c>
      <c r="AD50" s="40">
        <v>98.7</v>
      </c>
      <c r="AE50" s="40">
        <v>101.7</v>
      </c>
      <c r="AF50" s="41">
        <f t="shared" si="13"/>
        <v>3.0911854103343461E-2</v>
      </c>
      <c r="AG50" s="42">
        <v>0</v>
      </c>
      <c r="AH50" s="43">
        <v>119.6</v>
      </c>
      <c r="AI50" s="43">
        <v>155.19999999999999</v>
      </c>
      <c r="AJ50" s="44">
        <f t="shared" si="11"/>
        <v>0</v>
      </c>
      <c r="AK50" s="45">
        <v>0</v>
      </c>
      <c r="AL50" s="46">
        <v>1</v>
      </c>
      <c r="AM50" s="46">
        <v>1</v>
      </c>
      <c r="AN50" s="47">
        <f t="shared" si="15"/>
        <v>0</v>
      </c>
      <c r="AO50" s="48">
        <f t="shared" si="14"/>
        <v>1</v>
      </c>
    </row>
    <row r="51" spans="1:41" s="49" customFormat="1" x14ac:dyDescent="0.3">
      <c r="A51" s="95" t="s">
        <v>69</v>
      </c>
      <c r="B51" s="71" t="s">
        <v>106</v>
      </c>
      <c r="C51" s="69">
        <v>1.99</v>
      </c>
      <c r="D51" s="69">
        <f t="shared" si="0"/>
        <v>1.7304347826086959</v>
      </c>
      <c r="E51" s="31"/>
      <c r="F51" s="66">
        <f t="shared" si="3"/>
        <v>1.4708695652173915</v>
      </c>
      <c r="G51" s="68">
        <f t="shared" si="4"/>
        <v>1.1600049799832373</v>
      </c>
      <c r="H51" s="67">
        <f t="shared" si="5"/>
        <v>0.25956521739130439</v>
      </c>
      <c r="I51" s="66">
        <f t="shared" si="6"/>
        <v>1.9657812379492574</v>
      </c>
      <c r="J51" s="32"/>
      <c r="K51" s="70">
        <f t="shared" si="7"/>
        <v>2.260648423641646</v>
      </c>
      <c r="L51" s="56">
        <f t="shared" si="1"/>
        <v>0.27064842364164599</v>
      </c>
      <c r="M51" s="57">
        <f t="shared" si="2"/>
        <v>0.13600423298575176</v>
      </c>
      <c r="N51" s="60"/>
      <c r="O51" s="64"/>
      <c r="P51" s="33"/>
      <c r="Q51" s="87">
        <v>0.94</v>
      </c>
      <c r="R51" s="61">
        <v>15.63</v>
      </c>
      <c r="S51" s="61">
        <v>18.214700000000001</v>
      </c>
      <c r="T51" s="35">
        <f t="shared" si="8"/>
        <v>1.0954458093410109</v>
      </c>
      <c r="U51" s="93">
        <v>0</v>
      </c>
      <c r="V51" s="62">
        <v>94.6</v>
      </c>
      <c r="W51" s="62">
        <v>102.6</v>
      </c>
      <c r="X51" s="54">
        <f t="shared" si="9"/>
        <v>0</v>
      </c>
      <c r="Y51" s="94">
        <v>0.03</v>
      </c>
      <c r="Z51" s="37">
        <v>91.3</v>
      </c>
      <c r="AA51" s="37">
        <v>102.4</v>
      </c>
      <c r="AB51" s="38">
        <f t="shared" si="10"/>
        <v>3.364731653888281E-2</v>
      </c>
      <c r="AC51" s="88">
        <v>0.03</v>
      </c>
      <c r="AD51" s="40">
        <v>98.7</v>
      </c>
      <c r="AE51" s="40">
        <v>101.7</v>
      </c>
      <c r="AF51" s="41">
        <f t="shared" si="13"/>
        <v>3.0911854103343461E-2</v>
      </c>
      <c r="AG51" s="42">
        <v>0</v>
      </c>
      <c r="AH51" s="43">
        <v>119.6</v>
      </c>
      <c r="AI51" s="43">
        <v>155.19999999999999</v>
      </c>
      <c r="AJ51" s="44">
        <f t="shared" si="11"/>
        <v>0</v>
      </c>
      <c r="AK51" s="45">
        <v>0</v>
      </c>
      <c r="AL51" s="46">
        <v>1</v>
      </c>
      <c r="AM51" s="46">
        <v>1</v>
      </c>
      <c r="AN51" s="47">
        <f t="shared" si="15"/>
        <v>0</v>
      </c>
      <c r="AO51" s="48">
        <f t="shared" si="14"/>
        <v>1</v>
      </c>
    </row>
    <row r="52" spans="1:41" s="49" customFormat="1" x14ac:dyDescent="0.3">
      <c r="A52" s="95" t="s">
        <v>70</v>
      </c>
      <c r="B52" s="71" t="s">
        <v>106</v>
      </c>
      <c r="C52" s="69">
        <v>8.1999999999999993</v>
      </c>
      <c r="D52" s="69">
        <f t="shared" si="0"/>
        <v>7.1304347826086953</v>
      </c>
      <c r="E52" s="31"/>
      <c r="F52" s="66">
        <f t="shared" si="3"/>
        <v>6.0608695652173905</v>
      </c>
      <c r="G52" s="68">
        <f t="shared" si="4"/>
        <v>1.0855321959357898</v>
      </c>
      <c r="H52" s="67">
        <f t="shared" si="5"/>
        <v>1.0695652173913042</v>
      </c>
      <c r="I52" s="66">
        <f t="shared" si="6"/>
        <v>7.6488342658021331</v>
      </c>
      <c r="J52" s="32"/>
      <c r="K52" s="70">
        <f t="shared" si="7"/>
        <v>8.7961594056724532</v>
      </c>
      <c r="L52" s="56">
        <f t="shared" si="1"/>
        <v>0.59615940567245396</v>
      </c>
      <c r="M52" s="57">
        <f t="shared" si="2"/>
        <v>7.2702366545421226E-2</v>
      </c>
      <c r="N52" s="60"/>
      <c r="O52" s="64"/>
      <c r="P52" s="33"/>
      <c r="Q52" s="87">
        <v>0</v>
      </c>
      <c r="R52" s="61">
        <v>15.63</v>
      </c>
      <c r="S52" s="61">
        <v>18.214700000000001</v>
      </c>
      <c r="T52" s="35">
        <f t="shared" si="8"/>
        <v>0</v>
      </c>
      <c r="U52" s="93">
        <v>0.9</v>
      </c>
      <c r="V52" s="62">
        <v>94.6</v>
      </c>
      <c r="W52" s="62">
        <v>102.6</v>
      </c>
      <c r="X52" s="54">
        <f t="shared" si="9"/>
        <v>0.97610993657505296</v>
      </c>
      <c r="Y52" s="94">
        <v>7.0000000000000007E-2</v>
      </c>
      <c r="Z52" s="37">
        <v>91.3</v>
      </c>
      <c r="AA52" s="37">
        <v>102.4</v>
      </c>
      <c r="AB52" s="38">
        <f t="shared" si="10"/>
        <v>7.8510405257393237E-2</v>
      </c>
      <c r="AC52" s="88">
        <v>0.03</v>
      </c>
      <c r="AD52" s="40">
        <v>98.7</v>
      </c>
      <c r="AE52" s="40">
        <v>101.7</v>
      </c>
      <c r="AF52" s="41">
        <f t="shared" si="13"/>
        <v>3.0911854103343461E-2</v>
      </c>
      <c r="AG52" s="42">
        <v>0</v>
      </c>
      <c r="AH52" s="43">
        <v>119.6</v>
      </c>
      <c r="AI52" s="43">
        <v>155.19999999999999</v>
      </c>
      <c r="AJ52" s="44">
        <f t="shared" si="11"/>
        <v>0</v>
      </c>
      <c r="AK52" s="45">
        <v>0</v>
      </c>
      <c r="AL52" s="46">
        <v>1</v>
      </c>
      <c r="AM52" s="46">
        <v>1</v>
      </c>
      <c r="AN52" s="47">
        <f t="shared" si="15"/>
        <v>0</v>
      </c>
      <c r="AO52" s="48">
        <f t="shared" si="14"/>
        <v>1</v>
      </c>
    </row>
    <row r="53" spans="1:41" s="49" customFormat="1" x14ac:dyDescent="0.3">
      <c r="A53" s="95" t="s">
        <v>71</v>
      </c>
      <c r="B53" s="71" t="s">
        <v>106</v>
      </c>
      <c r="C53" s="69">
        <v>8.23</v>
      </c>
      <c r="D53" s="69">
        <f t="shared" si="0"/>
        <v>7.1565217391304357</v>
      </c>
      <c r="E53" s="31"/>
      <c r="F53" s="66">
        <f t="shared" ref="F53:F115" si="16">D53*85%</f>
        <v>6.08304347826087</v>
      </c>
      <c r="G53" s="68">
        <f t="shared" ref="G53:G115" si="17">T53+X53+AB53+AF53+AJ53+AN53</f>
        <v>1.0855321959357898</v>
      </c>
      <c r="H53" s="67">
        <f t="shared" ref="H53:H115" si="18">D53*15%</f>
        <v>1.0734782608695652</v>
      </c>
      <c r="I53" s="66">
        <f t="shared" ref="I53:I115" si="19">(F53*G53)+H53</f>
        <v>7.6768178057989722</v>
      </c>
      <c r="J53" s="32"/>
      <c r="K53" s="70">
        <f t="shared" ref="K53:K115" si="20">I53*1.15</f>
        <v>8.8283404766688172</v>
      </c>
      <c r="L53" s="56">
        <f t="shared" si="1"/>
        <v>0.59834047666881673</v>
      </c>
      <c r="M53" s="57">
        <f t="shared" si="2"/>
        <v>7.2702366545421226E-2</v>
      </c>
      <c r="N53" s="60"/>
      <c r="O53" s="64"/>
      <c r="P53" s="33"/>
      <c r="Q53" s="87">
        <v>0</v>
      </c>
      <c r="R53" s="61">
        <v>15.63</v>
      </c>
      <c r="S53" s="61">
        <v>18.214700000000001</v>
      </c>
      <c r="T53" s="35">
        <f t="shared" ref="T53:T115" si="21">Q53*(S53/R53)</f>
        <v>0</v>
      </c>
      <c r="U53" s="93">
        <v>0.9</v>
      </c>
      <c r="V53" s="62">
        <v>94.6</v>
      </c>
      <c r="W53" s="62">
        <v>102.6</v>
      </c>
      <c r="X53" s="54">
        <f t="shared" ref="X53:X115" si="22">U53*(W53/V53)</f>
        <v>0.97610993657505296</v>
      </c>
      <c r="Y53" s="94">
        <v>7.0000000000000007E-2</v>
      </c>
      <c r="Z53" s="37">
        <v>91.3</v>
      </c>
      <c r="AA53" s="37">
        <v>102.4</v>
      </c>
      <c r="AB53" s="38">
        <f t="shared" ref="AB53:AB115" si="23">Y53*(AA53/Z53)</f>
        <v>7.8510405257393237E-2</v>
      </c>
      <c r="AC53" s="88">
        <v>0.03</v>
      </c>
      <c r="AD53" s="40">
        <v>98.7</v>
      </c>
      <c r="AE53" s="40">
        <v>101.7</v>
      </c>
      <c r="AF53" s="41">
        <f t="shared" ref="AF53:AF115" si="24">AC53*(AE53/AD53)</f>
        <v>3.0911854103343461E-2</v>
      </c>
      <c r="AG53" s="42">
        <v>0</v>
      </c>
      <c r="AH53" s="43">
        <v>119.6</v>
      </c>
      <c r="AI53" s="43">
        <v>155.19999999999999</v>
      </c>
      <c r="AJ53" s="44">
        <f t="shared" ref="AJ53:AJ115" si="25">AG53*(AI53/AH53)</f>
        <v>0</v>
      </c>
      <c r="AK53" s="45">
        <v>0</v>
      </c>
      <c r="AL53" s="46">
        <v>1</v>
      </c>
      <c r="AM53" s="46">
        <v>1</v>
      </c>
      <c r="AN53" s="47">
        <f t="shared" ref="AN53:AN115" si="26">AK53*(AM53/AL53)</f>
        <v>0</v>
      </c>
      <c r="AO53" s="48">
        <f t="shared" ref="AO53:AO115" si="27">Q53+U53+Y53+AC53+AG53+AK53</f>
        <v>1</v>
      </c>
    </row>
    <row r="54" spans="1:41" s="49" customFormat="1" x14ac:dyDescent="0.3">
      <c r="A54" s="95" t="s">
        <v>72</v>
      </c>
      <c r="B54" s="71" t="s">
        <v>106</v>
      </c>
      <c r="C54" s="69">
        <v>8.25</v>
      </c>
      <c r="D54" s="69">
        <f t="shared" si="0"/>
        <v>7.1739130434782616</v>
      </c>
      <c r="E54" s="31"/>
      <c r="F54" s="66">
        <f t="shared" si="16"/>
        <v>6.0978260869565224</v>
      </c>
      <c r="G54" s="68">
        <f t="shared" si="17"/>
        <v>1.0855321959357898</v>
      </c>
      <c r="H54" s="67">
        <f t="shared" si="18"/>
        <v>1.0760869565217392</v>
      </c>
      <c r="I54" s="66">
        <f t="shared" si="19"/>
        <v>7.6954734991301974</v>
      </c>
      <c r="J54" s="32"/>
      <c r="K54" s="70">
        <f t="shared" si="20"/>
        <v>8.8497945239997264</v>
      </c>
      <c r="L54" s="56">
        <f t="shared" si="1"/>
        <v>0.59979452399972644</v>
      </c>
      <c r="M54" s="57">
        <f t="shared" si="2"/>
        <v>7.2702366545421393E-2</v>
      </c>
      <c r="N54" s="60"/>
      <c r="O54" s="64"/>
      <c r="P54" s="33"/>
      <c r="Q54" s="87">
        <v>0</v>
      </c>
      <c r="R54" s="61">
        <v>15.63</v>
      </c>
      <c r="S54" s="61">
        <v>18.214700000000001</v>
      </c>
      <c r="T54" s="35">
        <f t="shared" si="21"/>
        <v>0</v>
      </c>
      <c r="U54" s="93">
        <v>0.9</v>
      </c>
      <c r="V54" s="62">
        <v>94.6</v>
      </c>
      <c r="W54" s="62">
        <v>102.6</v>
      </c>
      <c r="X54" s="54">
        <f t="shared" si="22"/>
        <v>0.97610993657505296</v>
      </c>
      <c r="Y54" s="94">
        <v>7.0000000000000007E-2</v>
      </c>
      <c r="Z54" s="37">
        <v>91.3</v>
      </c>
      <c r="AA54" s="37">
        <v>102.4</v>
      </c>
      <c r="AB54" s="38">
        <f t="shared" si="23"/>
        <v>7.8510405257393237E-2</v>
      </c>
      <c r="AC54" s="88">
        <v>0.03</v>
      </c>
      <c r="AD54" s="40">
        <v>98.7</v>
      </c>
      <c r="AE54" s="40">
        <v>101.7</v>
      </c>
      <c r="AF54" s="41">
        <f t="shared" si="24"/>
        <v>3.0911854103343461E-2</v>
      </c>
      <c r="AG54" s="42">
        <v>0</v>
      </c>
      <c r="AH54" s="43">
        <v>119.6</v>
      </c>
      <c r="AI54" s="43">
        <v>155.19999999999999</v>
      </c>
      <c r="AJ54" s="44">
        <f t="shared" si="25"/>
        <v>0</v>
      </c>
      <c r="AK54" s="45">
        <v>0</v>
      </c>
      <c r="AL54" s="46">
        <v>1</v>
      </c>
      <c r="AM54" s="46">
        <v>1</v>
      </c>
      <c r="AN54" s="47">
        <f t="shared" si="26"/>
        <v>0</v>
      </c>
      <c r="AO54" s="48">
        <f t="shared" si="27"/>
        <v>1</v>
      </c>
    </row>
    <row r="55" spans="1:41" s="49" customFormat="1" x14ac:dyDescent="0.3">
      <c r="A55" s="95" t="s">
        <v>73</v>
      </c>
      <c r="B55" s="71" t="s">
        <v>106</v>
      </c>
      <c r="C55" s="69">
        <v>8.2799999999999994</v>
      </c>
      <c r="D55" s="69">
        <f t="shared" si="0"/>
        <v>7.2</v>
      </c>
      <c r="E55" s="31"/>
      <c r="F55" s="66">
        <f t="shared" si="16"/>
        <v>6.12</v>
      </c>
      <c r="G55" s="68">
        <f t="shared" si="17"/>
        <v>1.0855321959357898</v>
      </c>
      <c r="H55" s="67">
        <f t="shared" si="18"/>
        <v>1.08</v>
      </c>
      <c r="I55" s="66">
        <f t="shared" si="19"/>
        <v>7.7234570391270339</v>
      </c>
      <c r="J55" s="32"/>
      <c r="K55" s="70">
        <f t="shared" si="20"/>
        <v>8.8819755949960886</v>
      </c>
      <c r="L55" s="56">
        <f t="shared" si="1"/>
        <v>0.60197559499608921</v>
      </c>
      <c r="M55" s="57">
        <f t="shared" si="2"/>
        <v>7.2702366545421407E-2</v>
      </c>
      <c r="N55" s="60"/>
      <c r="O55" s="64"/>
      <c r="P55" s="33"/>
      <c r="Q55" s="87">
        <v>0</v>
      </c>
      <c r="R55" s="61">
        <v>15.63</v>
      </c>
      <c r="S55" s="61">
        <v>18.214700000000001</v>
      </c>
      <c r="T55" s="35">
        <f t="shared" si="21"/>
        <v>0</v>
      </c>
      <c r="U55" s="93">
        <v>0.9</v>
      </c>
      <c r="V55" s="62">
        <v>94.6</v>
      </c>
      <c r="W55" s="62">
        <v>102.6</v>
      </c>
      <c r="X55" s="54">
        <f t="shared" si="22"/>
        <v>0.97610993657505296</v>
      </c>
      <c r="Y55" s="94">
        <v>7.0000000000000007E-2</v>
      </c>
      <c r="Z55" s="37">
        <v>91.3</v>
      </c>
      <c r="AA55" s="37">
        <v>102.4</v>
      </c>
      <c r="AB55" s="38">
        <f t="shared" si="23"/>
        <v>7.8510405257393237E-2</v>
      </c>
      <c r="AC55" s="88">
        <v>0.03</v>
      </c>
      <c r="AD55" s="40">
        <v>98.7</v>
      </c>
      <c r="AE55" s="40">
        <v>101.7</v>
      </c>
      <c r="AF55" s="41">
        <f t="shared" si="24"/>
        <v>3.0911854103343461E-2</v>
      </c>
      <c r="AG55" s="42">
        <v>0</v>
      </c>
      <c r="AH55" s="43">
        <v>119.6</v>
      </c>
      <c r="AI55" s="43">
        <v>155.19999999999999</v>
      </c>
      <c r="AJ55" s="44">
        <f t="shared" si="25"/>
        <v>0</v>
      </c>
      <c r="AK55" s="45">
        <v>0</v>
      </c>
      <c r="AL55" s="46">
        <v>1</v>
      </c>
      <c r="AM55" s="46">
        <v>1</v>
      </c>
      <c r="AN55" s="47">
        <f t="shared" si="26"/>
        <v>0</v>
      </c>
      <c r="AO55" s="48">
        <f t="shared" si="27"/>
        <v>1</v>
      </c>
    </row>
    <row r="56" spans="1:41" s="49" customFormat="1" x14ac:dyDescent="0.3">
      <c r="A56" s="95" t="s">
        <v>74</v>
      </c>
      <c r="B56" s="71" t="s">
        <v>106</v>
      </c>
      <c r="C56" s="69">
        <v>8.3000000000000007</v>
      </c>
      <c r="D56" s="69">
        <f t="shared" si="0"/>
        <v>7.2173913043478271</v>
      </c>
      <c r="E56" s="31"/>
      <c r="F56" s="66">
        <f t="shared" si="16"/>
        <v>6.1347826086956525</v>
      </c>
      <c r="G56" s="68">
        <f t="shared" si="17"/>
        <v>1.0855321959357898</v>
      </c>
      <c r="H56" s="67">
        <f t="shared" si="18"/>
        <v>1.0826086956521741</v>
      </c>
      <c r="I56" s="66">
        <f t="shared" si="19"/>
        <v>7.7421127324582582</v>
      </c>
      <c r="J56" s="32"/>
      <c r="K56" s="70">
        <f t="shared" si="20"/>
        <v>8.9034296423269961</v>
      </c>
      <c r="L56" s="56">
        <f t="shared" si="1"/>
        <v>0.60342964232699536</v>
      </c>
      <c r="M56" s="57">
        <f t="shared" si="2"/>
        <v>7.2702366545421115E-2</v>
      </c>
      <c r="N56" s="60"/>
      <c r="O56" s="64"/>
      <c r="P56" s="33"/>
      <c r="Q56" s="87">
        <v>0</v>
      </c>
      <c r="R56" s="61">
        <v>15.63</v>
      </c>
      <c r="S56" s="61">
        <v>18.214700000000001</v>
      </c>
      <c r="T56" s="35">
        <f t="shared" si="21"/>
        <v>0</v>
      </c>
      <c r="U56" s="93">
        <v>0.9</v>
      </c>
      <c r="V56" s="62">
        <v>94.6</v>
      </c>
      <c r="W56" s="62">
        <v>102.6</v>
      </c>
      <c r="X56" s="54">
        <f t="shared" si="22"/>
        <v>0.97610993657505296</v>
      </c>
      <c r="Y56" s="94">
        <v>7.0000000000000007E-2</v>
      </c>
      <c r="Z56" s="37">
        <v>91.3</v>
      </c>
      <c r="AA56" s="37">
        <v>102.4</v>
      </c>
      <c r="AB56" s="38">
        <f t="shared" si="23"/>
        <v>7.8510405257393237E-2</v>
      </c>
      <c r="AC56" s="88">
        <v>0.03</v>
      </c>
      <c r="AD56" s="40">
        <v>98.7</v>
      </c>
      <c r="AE56" s="40">
        <v>101.7</v>
      </c>
      <c r="AF56" s="41">
        <f t="shared" si="24"/>
        <v>3.0911854103343461E-2</v>
      </c>
      <c r="AG56" s="42">
        <v>0</v>
      </c>
      <c r="AH56" s="43">
        <v>119.6</v>
      </c>
      <c r="AI56" s="43">
        <v>155.19999999999999</v>
      </c>
      <c r="AJ56" s="44">
        <f t="shared" si="25"/>
        <v>0</v>
      </c>
      <c r="AK56" s="45">
        <v>0</v>
      </c>
      <c r="AL56" s="46">
        <v>1</v>
      </c>
      <c r="AM56" s="46">
        <v>1</v>
      </c>
      <c r="AN56" s="47">
        <f t="shared" si="26"/>
        <v>0</v>
      </c>
      <c r="AO56" s="48">
        <f t="shared" si="27"/>
        <v>1</v>
      </c>
    </row>
    <row r="57" spans="1:41" s="49" customFormat="1" x14ac:dyDescent="0.3">
      <c r="A57" s="95" t="s">
        <v>75</v>
      </c>
      <c r="B57" s="71" t="s">
        <v>106</v>
      </c>
      <c r="C57" s="69">
        <v>8.23</v>
      </c>
      <c r="D57" s="69">
        <f t="shared" si="0"/>
        <v>7.1565217391304357</v>
      </c>
      <c r="E57" s="31"/>
      <c r="F57" s="66">
        <f t="shared" si="16"/>
        <v>6.08304347826087</v>
      </c>
      <c r="G57" s="68">
        <f t="shared" si="17"/>
        <v>1.0855321959357898</v>
      </c>
      <c r="H57" s="67">
        <f t="shared" si="18"/>
        <v>1.0734782608695652</v>
      </c>
      <c r="I57" s="66">
        <f t="shared" si="19"/>
        <v>7.6768178057989722</v>
      </c>
      <c r="J57" s="32"/>
      <c r="K57" s="70">
        <f t="shared" si="20"/>
        <v>8.8283404766688172</v>
      </c>
      <c r="L57" s="56">
        <f t="shared" si="1"/>
        <v>0.59834047666881673</v>
      </c>
      <c r="M57" s="57">
        <f t="shared" si="2"/>
        <v>7.2702366545421226E-2</v>
      </c>
      <c r="N57" s="60"/>
      <c r="O57" s="64"/>
      <c r="P57" s="33"/>
      <c r="Q57" s="87">
        <v>0</v>
      </c>
      <c r="R57" s="61">
        <v>15.63</v>
      </c>
      <c r="S57" s="61">
        <v>18.214700000000001</v>
      </c>
      <c r="T57" s="35">
        <f t="shared" si="21"/>
        <v>0</v>
      </c>
      <c r="U57" s="93">
        <v>0.9</v>
      </c>
      <c r="V57" s="62">
        <v>94.6</v>
      </c>
      <c r="W57" s="62">
        <v>102.6</v>
      </c>
      <c r="X57" s="54">
        <f t="shared" si="22"/>
        <v>0.97610993657505296</v>
      </c>
      <c r="Y57" s="94">
        <v>7.0000000000000007E-2</v>
      </c>
      <c r="Z57" s="37">
        <v>91.3</v>
      </c>
      <c r="AA57" s="37">
        <v>102.4</v>
      </c>
      <c r="AB57" s="38">
        <f t="shared" si="23"/>
        <v>7.8510405257393237E-2</v>
      </c>
      <c r="AC57" s="88">
        <v>0.03</v>
      </c>
      <c r="AD57" s="40">
        <v>98.7</v>
      </c>
      <c r="AE57" s="40">
        <v>101.7</v>
      </c>
      <c r="AF57" s="41">
        <f t="shared" si="24"/>
        <v>3.0911854103343461E-2</v>
      </c>
      <c r="AG57" s="42">
        <v>0</v>
      </c>
      <c r="AH57" s="43">
        <v>119.6</v>
      </c>
      <c r="AI57" s="43">
        <v>155.19999999999999</v>
      </c>
      <c r="AJ57" s="44">
        <f t="shared" si="25"/>
        <v>0</v>
      </c>
      <c r="AK57" s="45">
        <v>0</v>
      </c>
      <c r="AL57" s="46">
        <v>1</v>
      </c>
      <c r="AM57" s="46">
        <v>1</v>
      </c>
      <c r="AN57" s="47">
        <f t="shared" si="26"/>
        <v>0</v>
      </c>
      <c r="AO57" s="48">
        <f t="shared" si="27"/>
        <v>1</v>
      </c>
    </row>
    <row r="58" spans="1:41" s="49" customFormat="1" x14ac:dyDescent="0.3">
      <c r="A58" s="95" t="s">
        <v>76</v>
      </c>
      <c r="B58" s="71" t="s">
        <v>106</v>
      </c>
      <c r="C58" s="69">
        <v>5.55</v>
      </c>
      <c r="D58" s="69">
        <f t="shared" si="0"/>
        <v>4.8260869565217392</v>
      </c>
      <c r="E58" s="31"/>
      <c r="F58" s="66">
        <f t="shared" si="16"/>
        <v>4.1021739130434787</v>
      </c>
      <c r="G58" s="68">
        <f t="shared" si="17"/>
        <v>1.0855321959357898</v>
      </c>
      <c r="H58" s="67">
        <f t="shared" si="18"/>
        <v>0.72391304347826091</v>
      </c>
      <c r="I58" s="66">
        <f t="shared" si="19"/>
        <v>5.1769548994148593</v>
      </c>
      <c r="J58" s="32"/>
      <c r="K58" s="70">
        <f t="shared" si="20"/>
        <v>5.9534981343270879</v>
      </c>
      <c r="L58" s="56">
        <f t="shared" si="1"/>
        <v>0.40349813432708803</v>
      </c>
      <c r="M58" s="57">
        <f t="shared" si="2"/>
        <v>7.2702366545421268E-2</v>
      </c>
      <c r="N58" s="60"/>
      <c r="O58" s="64"/>
      <c r="P58" s="33"/>
      <c r="Q58" s="87">
        <v>0</v>
      </c>
      <c r="R58" s="61">
        <v>15.63</v>
      </c>
      <c r="S58" s="61">
        <v>18.214700000000001</v>
      </c>
      <c r="T58" s="35">
        <f t="shared" si="21"/>
        <v>0</v>
      </c>
      <c r="U58" s="93">
        <v>0.9</v>
      </c>
      <c r="V58" s="62">
        <v>94.6</v>
      </c>
      <c r="W58" s="62">
        <v>102.6</v>
      </c>
      <c r="X58" s="54">
        <f t="shared" si="22"/>
        <v>0.97610993657505296</v>
      </c>
      <c r="Y58" s="94">
        <v>7.0000000000000007E-2</v>
      </c>
      <c r="Z58" s="37">
        <v>91.3</v>
      </c>
      <c r="AA58" s="37">
        <v>102.4</v>
      </c>
      <c r="AB58" s="38">
        <f t="shared" si="23"/>
        <v>7.8510405257393237E-2</v>
      </c>
      <c r="AC58" s="88">
        <v>0.03</v>
      </c>
      <c r="AD58" s="40">
        <v>98.7</v>
      </c>
      <c r="AE58" s="40">
        <v>101.7</v>
      </c>
      <c r="AF58" s="41">
        <f t="shared" si="24"/>
        <v>3.0911854103343461E-2</v>
      </c>
      <c r="AG58" s="42">
        <v>0</v>
      </c>
      <c r="AH58" s="43">
        <v>119.6</v>
      </c>
      <c r="AI58" s="43">
        <v>155.19999999999999</v>
      </c>
      <c r="AJ58" s="44">
        <f t="shared" si="25"/>
        <v>0</v>
      </c>
      <c r="AK58" s="45">
        <v>0</v>
      </c>
      <c r="AL58" s="46">
        <v>1</v>
      </c>
      <c r="AM58" s="46">
        <v>1</v>
      </c>
      <c r="AN58" s="47">
        <f t="shared" si="26"/>
        <v>0</v>
      </c>
      <c r="AO58" s="48">
        <f t="shared" si="27"/>
        <v>1</v>
      </c>
    </row>
    <row r="59" spans="1:41" s="49" customFormat="1" x14ac:dyDescent="0.3">
      <c r="A59" s="95" t="s">
        <v>77</v>
      </c>
      <c r="B59" s="71" t="s">
        <v>106</v>
      </c>
      <c r="C59" s="69">
        <v>5.85</v>
      </c>
      <c r="D59" s="69">
        <f t="shared" si="0"/>
        <v>5.0869565217391308</v>
      </c>
      <c r="E59" s="31"/>
      <c r="F59" s="66">
        <f t="shared" si="16"/>
        <v>4.3239130434782611</v>
      </c>
      <c r="G59" s="68">
        <f t="shared" si="17"/>
        <v>1.0855321959357898</v>
      </c>
      <c r="H59" s="67">
        <f t="shared" si="18"/>
        <v>0.7630434782608696</v>
      </c>
      <c r="I59" s="66">
        <f t="shared" si="19"/>
        <v>5.4567902993832309</v>
      </c>
      <c r="J59" s="32"/>
      <c r="K59" s="70">
        <f t="shared" si="20"/>
        <v>6.2753088442907154</v>
      </c>
      <c r="L59" s="56">
        <f t="shared" si="1"/>
        <v>0.4253088442907158</v>
      </c>
      <c r="M59" s="57">
        <f t="shared" si="2"/>
        <v>7.2702366545421504E-2</v>
      </c>
      <c r="N59" s="60"/>
      <c r="O59" s="64"/>
      <c r="P59" s="33"/>
      <c r="Q59" s="87">
        <v>0</v>
      </c>
      <c r="R59" s="61">
        <v>15.63</v>
      </c>
      <c r="S59" s="61">
        <v>18.214700000000001</v>
      </c>
      <c r="T59" s="35">
        <f t="shared" si="21"/>
        <v>0</v>
      </c>
      <c r="U59" s="93">
        <v>0.9</v>
      </c>
      <c r="V59" s="62">
        <v>94.6</v>
      </c>
      <c r="W59" s="62">
        <v>102.6</v>
      </c>
      <c r="X59" s="54">
        <f t="shared" si="22"/>
        <v>0.97610993657505296</v>
      </c>
      <c r="Y59" s="94">
        <v>7.0000000000000007E-2</v>
      </c>
      <c r="Z59" s="37">
        <v>91.3</v>
      </c>
      <c r="AA59" s="37">
        <v>102.4</v>
      </c>
      <c r="AB59" s="38">
        <f t="shared" si="23"/>
        <v>7.8510405257393237E-2</v>
      </c>
      <c r="AC59" s="88">
        <v>0.03</v>
      </c>
      <c r="AD59" s="40">
        <v>98.7</v>
      </c>
      <c r="AE59" s="40">
        <v>101.7</v>
      </c>
      <c r="AF59" s="41">
        <f t="shared" si="24"/>
        <v>3.0911854103343461E-2</v>
      </c>
      <c r="AG59" s="42">
        <v>0</v>
      </c>
      <c r="AH59" s="43">
        <v>119.6</v>
      </c>
      <c r="AI59" s="43">
        <v>155.19999999999999</v>
      </c>
      <c r="AJ59" s="44">
        <f t="shared" si="25"/>
        <v>0</v>
      </c>
      <c r="AK59" s="45">
        <v>0</v>
      </c>
      <c r="AL59" s="46">
        <v>1</v>
      </c>
      <c r="AM59" s="46">
        <v>1</v>
      </c>
      <c r="AN59" s="47">
        <f t="shared" si="26"/>
        <v>0</v>
      </c>
      <c r="AO59" s="48">
        <f t="shared" si="27"/>
        <v>1</v>
      </c>
    </row>
    <row r="60" spans="1:41" s="49" customFormat="1" x14ac:dyDescent="0.3">
      <c r="A60" s="95" t="s">
        <v>78</v>
      </c>
      <c r="B60" s="71" t="s">
        <v>106</v>
      </c>
      <c r="C60" s="69">
        <v>6</v>
      </c>
      <c r="D60" s="69">
        <f t="shared" si="0"/>
        <v>5.2173913043478262</v>
      </c>
      <c r="E60" s="31"/>
      <c r="F60" s="66">
        <f t="shared" si="16"/>
        <v>4.4347826086956523</v>
      </c>
      <c r="G60" s="68">
        <f t="shared" si="17"/>
        <v>1.0855321959357898</v>
      </c>
      <c r="H60" s="67">
        <f t="shared" si="18"/>
        <v>0.78260869565217395</v>
      </c>
      <c r="I60" s="66">
        <f t="shared" si="19"/>
        <v>5.5967079993674158</v>
      </c>
      <c r="J60" s="32"/>
      <c r="K60" s="70">
        <f t="shared" si="20"/>
        <v>6.4362141992725279</v>
      </c>
      <c r="L60" s="56">
        <f t="shared" si="1"/>
        <v>0.43621419927252791</v>
      </c>
      <c r="M60" s="57">
        <f t="shared" si="2"/>
        <v>7.2702366545421324E-2</v>
      </c>
      <c r="N60" s="60"/>
      <c r="O60" s="64"/>
      <c r="P60" s="33"/>
      <c r="Q60" s="87">
        <v>0</v>
      </c>
      <c r="R60" s="61">
        <v>15.63</v>
      </c>
      <c r="S60" s="61">
        <v>18.214700000000001</v>
      </c>
      <c r="T60" s="35">
        <f t="shared" si="21"/>
        <v>0</v>
      </c>
      <c r="U60" s="93">
        <v>0.9</v>
      </c>
      <c r="V60" s="62">
        <v>94.6</v>
      </c>
      <c r="W60" s="62">
        <v>102.6</v>
      </c>
      <c r="X60" s="54">
        <f t="shared" si="22"/>
        <v>0.97610993657505296</v>
      </c>
      <c r="Y60" s="94">
        <v>7.0000000000000007E-2</v>
      </c>
      <c r="Z60" s="37">
        <v>91.3</v>
      </c>
      <c r="AA60" s="37">
        <v>102.4</v>
      </c>
      <c r="AB60" s="38">
        <f t="shared" si="23"/>
        <v>7.8510405257393237E-2</v>
      </c>
      <c r="AC60" s="88">
        <v>0.03</v>
      </c>
      <c r="AD60" s="40">
        <v>98.7</v>
      </c>
      <c r="AE60" s="40">
        <v>101.7</v>
      </c>
      <c r="AF60" s="41">
        <f t="shared" si="24"/>
        <v>3.0911854103343461E-2</v>
      </c>
      <c r="AG60" s="42">
        <v>0</v>
      </c>
      <c r="AH60" s="43">
        <v>119.6</v>
      </c>
      <c r="AI60" s="43">
        <v>155.19999999999999</v>
      </c>
      <c r="AJ60" s="44">
        <f t="shared" si="25"/>
        <v>0</v>
      </c>
      <c r="AK60" s="45">
        <v>0</v>
      </c>
      <c r="AL60" s="46">
        <v>1</v>
      </c>
      <c r="AM60" s="46">
        <v>1</v>
      </c>
      <c r="AN60" s="47">
        <f t="shared" si="26"/>
        <v>0</v>
      </c>
      <c r="AO60" s="48">
        <f t="shared" si="27"/>
        <v>1</v>
      </c>
    </row>
    <row r="61" spans="1:41" s="49" customFormat="1" x14ac:dyDescent="0.3">
      <c r="A61" s="95" t="s">
        <v>79</v>
      </c>
      <c r="B61" s="71" t="s">
        <v>106</v>
      </c>
      <c r="C61" s="69">
        <v>6.25</v>
      </c>
      <c r="D61" s="69">
        <f t="shared" si="0"/>
        <v>5.4347826086956523</v>
      </c>
      <c r="E61" s="31"/>
      <c r="F61" s="66">
        <f t="shared" si="16"/>
        <v>4.6195652173913047</v>
      </c>
      <c r="G61" s="68">
        <f t="shared" si="17"/>
        <v>1.0855321959357898</v>
      </c>
      <c r="H61" s="67">
        <f t="shared" si="18"/>
        <v>0.81521739130434778</v>
      </c>
      <c r="I61" s="66">
        <f t="shared" si="19"/>
        <v>5.8299041660077249</v>
      </c>
      <c r="J61" s="32"/>
      <c r="K61" s="70">
        <f t="shared" si="20"/>
        <v>6.7043897909088832</v>
      </c>
      <c r="L61" s="56">
        <f t="shared" si="1"/>
        <v>0.45438979090888321</v>
      </c>
      <c r="M61" s="57">
        <f t="shared" si="2"/>
        <v>7.270236654542131E-2</v>
      </c>
      <c r="N61" s="60"/>
      <c r="O61" s="64"/>
      <c r="P61" s="33"/>
      <c r="Q61" s="87">
        <v>0</v>
      </c>
      <c r="R61" s="61">
        <v>15.63</v>
      </c>
      <c r="S61" s="61">
        <v>18.214700000000001</v>
      </c>
      <c r="T61" s="35">
        <f t="shared" si="21"/>
        <v>0</v>
      </c>
      <c r="U61" s="93">
        <v>0.9</v>
      </c>
      <c r="V61" s="62">
        <v>94.6</v>
      </c>
      <c r="W61" s="62">
        <v>102.6</v>
      </c>
      <c r="X61" s="54">
        <f t="shared" si="22"/>
        <v>0.97610993657505296</v>
      </c>
      <c r="Y61" s="94">
        <v>7.0000000000000007E-2</v>
      </c>
      <c r="Z61" s="37">
        <v>91.3</v>
      </c>
      <c r="AA61" s="37">
        <v>102.4</v>
      </c>
      <c r="AB61" s="38">
        <f t="shared" si="23"/>
        <v>7.8510405257393237E-2</v>
      </c>
      <c r="AC61" s="88">
        <v>0.03</v>
      </c>
      <c r="AD61" s="40">
        <v>98.7</v>
      </c>
      <c r="AE61" s="40">
        <v>101.7</v>
      </c>
      <c r="AF61" s="41">
        <f t="shared" si="24"/>
        <v>3.0911854103343461E-2</v>
      </c>
      <c r="AG61" s="42">
        <v>0</v>
      </c>
      <c r="AH61" s="43">
        <v>119.6</v>
      </c>
      <c r="AI61" s="43">
        <v>155.19999999999999</v>
      </c>
      <c r="AJ61" s="44">
        <f t="shared" si="25"/>
        <v>0</v>
      </c>
      <c r="AK61" s="45">
        <v>0</v>
      </c>
      <c r="AL61" s="46">
        <v>1</v>
      </c>
      <c r="AM61" s="46">
        <v>1</v>
      </c>
      <c r="AN61" s="47">
        <f t="shared" si="26"/>
        <v>0</v>
      </c>
      <c r="AO61" s="48">
        <f t="shared" si="27"/>
        <v>1</v>
      </c>
    </row>
    <row r="62" spans="1:41" s="49" customFormat="1" x14ac:dyDescent="0.3">
      <c r="A62" s="95" t="s">
        <v>80</v>
      </c>
      <c r="B62" s="71" t="s">
        <v>106</v>
      </c>
      <c r="C62" s="69">
        <v>6.3</v>
      </c>
      <c r="D62" s="69">
        <f t="shared" si="0"/>
        <v>5.4782608695652177</v>
      </c>
      <c r="E62" s="31"/>
      <c r="F62" s="66">
        <f t="shared" si="16"/>
        <v>4.6565217391304348</v>
      </c>
      <c r="G62" s="68">
        <f t="shared" si="17"/>
        <v>1.0855321959357898</v>
      </c>
      <c r="H62" s="67">
        <f t="shared" si="18"/>
        <v>0.82173913043478264</v>
      </c>
      <c r="I62" s="66">
        <f t="shared" si="19"/>
        <v>5.8765433993357865</v>
      </c>
      <c r="J62" s="32"/>
      <c r="K62" s="70">
        <f t="shared" si="20"/>
        <v>6.7580249092361537</v>
      </c>
      <c r="L62" s="56">
        <f t="shared" si="1"/>
        <v>0.45802490923615391</v>
      </c>
      <c r="M62" s="57">
        <f t="shared" si="2"/>
        <v>7.2702366545421254E-2</v>
      </c>
      <c r="N62" s="60"/>
      <c r="O62" s="64"/>
      <c r="P62" s="33"/>
      <c r="Q62" s="87">
        <v>0</v>
      </c>
      <c r="R62" s="61">
        <v>15.63</v>
      </c>
      <c r="S62" s="61">
        <v>18.214700000000001</v>
      </c>
      <c r="T62" s="35">
        <f t="shared" si="21"/>
        <v>0</v>
      </c>
      <c r="U62" s="93">
        <v>0.9</v>
      </c>
      <c r="V62" s="62">
        <v>94.6</v>
      </c>
      <c r="W62" s="62">
        <v>102.6</v>
      </c>
      <c r="X62" s="54">
        <f t="shared" si="22"/>
        <v>0.97610993657505296</v>
      </c>
      <c r="Y62" s="94">
        <v>7.0000000000000007E-2</v>
      </c>
      <c r="Z62" s="37">
        <v>91.3</v>
      </c>
      <c r="AA62" s="37">
        <v>102.4</v>
      </c>
      <c r="AB62" s="38">
        <f t="shared" si="23"/>
        <v>7.8510405257393237E-2</v>
      </c>
      <c r="AC62" s="88">
        <v>0.03</v>
      </c>
      <c r="AD62" s="40">
        <v>98.7</v>
      </c>
      <c r="AE62" s="40">
        <v>101.7</v>
      </c>
      <c r="AF62" s="41">
        <f t="shared" si="24"/>
        <v>3.0911854103343461E-2</v>
      </c>
      <c r="AG62" s="42">
        <v>0</v>
      </c>
      <c r="AH62" s="43">
        <v>119.6</v>
      </c>
      <c r="AI62" s="43">
        <v>155.19999999999999</v>
      </c>
      <c r="AJ62" s="44">
        <f t="shared" si="25"/>
        <v>0</v>
      </c>
      <c r="AK62" s="45">
        <v>0</v>
      </c>
      <c r="AL62" s="46">
        <v>1</v>
      </c>
      <c r="AM62" s="46">
        <v>1</v>
      </c>
      <c r="AN62" s="47">
        <f t="shared" si="26"/>
        <v>0</v>
      </c>
      <c r="AO62" s="48">
        <f t="shared" si="27"/>
        <v>1</v>
      </c>
    </row>
    <row r="63" spans="1:41" s="49" customFormat="1" x14ac:dyDescent="0.3">
      <c r="A63" s="95" t="s">
        <v>81</v>
      </c>
      <c r="B63" s="71" t="s">
        <v>106</v>
      </c>
      <c r="C63" s="69">
        <v>6.5</v>
      </c>
      <c r="D63" s="69">
        <f t="shared" si="0"/>
        <v>5.6521739130434785</v>
      </c>
      <c r="E63" s="31"/>
      <c r="F63" s="66">
        <f t="shared" si="16"/>
        <v>4.804347826086957</v>
      </c>
      <c r="G63" s="68">
        <f t="shared" si="17"/>
        <v>1.0855321959357898</v>
      </c>
      <c r="H63" s="67">
        <f t="shared" si="18"/>
        <v>0.84782608695652173</v>
      </c>
      <c r="I63" s="66">
        <f t="shared" si="19"/>
        <v>6.0631003326480339</v>
      </c>
      <c r="J63" s="32"/>
      <c r="K63" s="70">
        <f t="shared" si="20"/>
        <v>6.9725653825452385</v>
      </c>
      <c r="L63" s="56">
        <f t="shared" si="1"/>
        <v>0.4725653825452385</v>
      </c>
      <c r="M63" s="57">
        <f t="shared" si="2"/>
        <v>7.270236654542131E-2</v>
      </c>
      <c r="N63" s="60"/>
      <c r="O63" s="64"/>
      <c r="P63" s="33"/>
      <c r="Q63" s="87">
        <v>0</v>
      </c>
      <c r="R63" s="61">
        <v>15.63</v>
      </c>
      <c r="S63" s="61">
        <v>18.214700000000001</v>
      </c>
      <c r="T63" s="35">
        <f t="shared" si="21"/>
        <v>0</v>
      </c>
      <c r="U63" s="93">
        <v>0.9</v>
      </c>
      <c r="V63" s="62">
        <v>94.6</v>
      </c>
      <c r="W63" s="62">
        <v>102.6</v>
      </c>
      <c r="X63" s="54">
        <f t="shared" si="22"/>
        <v>0.97610993657505296</v>
      </c>
      <c r="Y63" s="94">
        <v>7.0000000000000007E-2</v>
      </c>
      <c r="Z63" s="37">
        <v>91.3</v>
      </c>
      <c r="AA63" s="37">
        <v>102.4</v>
      </c>
      <c r="AB63" s="38">
        <f t="shared" si="23"/>
        <v>7.8510405257393237E-2</v>
      </c>
      <c r="AC63" s="88">
        <v>0.03</v>
      </c>
      <c r="AD63" s="40">
        <v>98.7</v>
      </c>
      <c r="AE63" s="40">
        <v>101.7</v>
      </c>
      <c r="AF63" s="41">
        <f t="shared" si="24"/>
        <v>3.0911854103343461E-2</v>
      </c>
      <c r="AG63" s="42">
        <v>0</v>
      </c>
      <c r="AH63" s="43">
        <v>119.6</v>
      </c>
      <c r="AI63" s="43">
        <v>155.19999999999999</v>
      </c>
      <c r="AJ63" s="44">
        <f t="shared" si="25"/>
        <v>0</v>
      </c>
      <c r="AK63" s="45">
        <v>0</v>
      </c>
      <c r="AL63" s="46">
        <v>1</v>
      </c>
      <c r="AM63" s="46">
        <v>1</v>
      </c>
      <c r="AN63" s="47">
        <f t="shared" si="26"/>
        <v>0</v>
      </c>
      <c r="AO63" s="48">
        <f t="shared" si="27"/>
        <v>1</v>
      </c>
    </row>
    <row r="64" spans="1:41" s="49" customFormat="1" x14ac:dyDescent="0.3">
      <c r="A64" s="95" t="s">
        <v>82</v>
      </c>
      <c r="B64" s="71" t="s">
        <v>106</v>
      </c>
      <c r="C64" s="69">
        <v>19.12</v>
      </c>
      <c r="D64" s="69">
        <f t="shared" si="0"/>
        <v>16.626086956521743</v>
      </c>
      <c r="E64" s="31"/>
      <c r="F64" s="66">
        <f t="shared" si="16"/>
        <v>14.132173913043481</v>
      </c>
      <c r="G64" s="68">
        <f t="shared" si="17"/>
        <v>1.0855321959357898</v>
      </c>
      <c r="H64" s="67">
        <f t="shared" si="18"/>
        <v>2.4939130434782615</v>
      </c>
      <c r="I64" s="66">
        <f t="shared" si="19"/>
        <v>17.834842824650835</v>
      </c>
      <c r="J64" s="32"/>
      <c r="K64" s="70">
        <f t="shared" si="20"/>
        <v>20.510069248348458</v>
      </c>
      <c r="L64" s="56">
        <f t="shared" si="1"/>
        <v>1.3900692483484569</v>
      </c>
      <c r="M64" s="57">
        <f t="shared" si="2"/>
        <v>7.2702366545421379E-2</v>
      </c>
      <c r="N64" s="60"/>
      <c r="O64" s="64"/>
      <c r="P64" s="33"/>
      <c r="Q64" s="87">
        <v>0</v>
      </c>
      <c r="R64" s="61">
        <v>15.63</v>
      </c>
      <c r="S64" s="61">
        <v>18.214700000000001</v>
      </c>
      <c r="T64" s="35">
        <f t="shared" si="21"/>
        <v>0</v>
      </c>
      <c r="U64" s="93">
        <v>0.9</v>
      </c>
      <c r="V64" s="62">
        <v>94.6</v>
      </c>
      <c r="W64" s="62">
        <v>102.6</v>
      </c>
      <c r="X64" s="54">
        <f t="shared" si="22"/>
        <v>0.97610993657505296</v>
      </c>
      <c r="Y64" s="94">
        <v>7.0000000000000007E-2</v>
      </c>
      <c r="Z64" s="37">
        <v>91.3</v>
      </c>
      <c r="AA64" s="37">
        <v>102.4</v>
      </c>
      <c r="AB64" s="38">
        <f t="shared" si="23"/>
        <v>7.8510405257393237E-2</v>
      </c>
      <c r="AC64" s="88">
        <v>0.03</v>
      </c>
      <c r="AD64" s="40">
        <v>98.7</v>
      </c>
      <c r="AE64" s="40">
        <v>101.7</v>
      </c>
      <c r="AF64" s="41">
        <f t="shared" si="24"/>
        <v>3.0911854103343461E-2</v>
      </c>
      <c r="AG64" s="42">
        <v>0</v>
      </c>
      <c r="AH64" s="43">
        <v>119.6</v>
      </c>
      <c r="AI64" s="43">
        <v>155.19999999999999</v>
      </c>
      <c r="AJ64" s="44">
        <f t="shared" si="25"/>
        <v>0</v>
      </c>
      <c r="AK64" s="45">
        <v>0</v>
      </c>
      <c r="AL64" s="46">
        <v>1</v>
      </c>
      <c r="AM64" s="46">
        <v>1</v>
      </c>
      <c r="AN64" s="47">
        <f t="shared" si="26"/>
        <v>0</v>
      </c>
      <c r="AO64" s="48">
        <f t="shared" si="27"/>
        <v>1</v>
      </c>
    </row>
    <row r="65" spans="1:41" s="49" customFormat="1" x14ac:dyDescent="0.3">
      <c r="A65" s="95" t="s">
        <v>83</v>
      </c>
      <c r="B65" s="71" t="s">
        <v>106</v>
      </c>
      <c r="C65" s="69">
        <v>19.329999999999998</v>
      </c>
      <c r="D65" s="69">
        <f t="shared" si="0"/>
        <v>16.808695652173913</v>
      </c>
      <c r="E65" s="31"/>
      <c r="F65" s="66">
        <f t="shared" si="16"/>
        <v>14.287391304347826</v>
      </c>
      <c r="G65" s="68">
        <f t="shared" si="17"/>
        <v>1.0855321959357898</v>
      </c>
      <c r="H65" s="67">
        <f t="shared" si="18"/>
        <v>2.5213043478260868</v>
      </c>
      <c r="I65" s="66">
        <f t="shared" si="19"/>
        <v>18.030727604628691</v>
      </c>
      <c r="J65" s="32"/>
      <c r="K65" s="70">
        <f t="shared" si="20"/>
        <v>20.735336745322993</v>
      </c>
      <c r="L65" s="56">
        <f t="shared" si="1"/>
        <v>1.4053367453229946</v>
      </c>
      <c r="M65" s="57">
        <f t="shared" si="2"/>
        <v>7.2702366545421351E-2</v>
      </c>
      <c r="N65" s="60"/>
      <c r="O65" s="64"/>
      <c r="P65" s="33"/>
      <c r="Q65" s="87">
        <v>0</v>
      </c>
      <c r="R65" s="61">
        <v>15.63</v>
      </c>
      <c r="S65" s="61">
        <v>18.214700000000001</v>
      </c>
      <c r="T65" s="35">
        <f t="shared" si="21"/>
        <v>0</v>
      </c>
      <c r="U65" s="93">
        <v>0.9</v>
      </c>
      <c r="V65" s="62">
        <v>94.6</v>
      </c>
      <c r="W65" s="62">
        <v>102.6</v>
      </c>
      <c r="X65" s="54">
        <f t="shared" si="22"/>
        <v>0.97610993657505296</v>
      </c>
      <c r="Y65" s="94">
        <v>7.0000000000000007E-2</v>
      </c>
      <c r="Z65" s="37">
        <v>91.3</v>
      </c>
      <c r="AA65" s="37">
        <v>102.4</v>
      </c>
      <c r="AB65" s="38">
        <f t="shared" si="23"/>
        <v>7.8510405257393237E-2</v>
      </c>
      <c r="AC65" s="88">
        <v>0.03</v>
      </c>
      <c r="AD65" s="40">
        <v>98.7</v>
      </c>
      <c r="AE65" s="40">
        <v>101.7</v>
      </c>
      <c r="AF65" s="41">
        <f t="shared" si="24"/>
        <v>3.0911854103343461E-2</v>
      </c>
      <c r="AG65" s="42">
        <v>0</v>
      </c>
      <c r="AH65" s="43">
        <v>119.6</v>
      </c>
      <c r="AI65" s="43">
        <v>155.19999999999999</v>
      </c>
      <c r="AJ65" s="44">
        <f t="shared" si="25"/>
        <v>0</v>
      </c>
      <c r="AK65" s="45">
        <v>0</v>
      </c>
      <c r="AL65" s="46">
        <v>1</v>
      </c>
      <c r="AM65" s="46">
        <v>1</v>
      </c>
      <c r="AN65" s="47">
        <f t="shared" si="26"/>
        <v>0</v>
      </c>
      <c r="AO65" s="48">
        <f t="shared" si="27"/>
        <v>1</v>
      </c>
    </row>
    <row r="66" spans="1:41" s="49" customFormat="1" x14ac:dyDescent="0.3">
      <c r="A66" s="95" t="s">
        <v>84</v>
      </c>
      <c r="B66" s="71" t="s">
        <v>106</v>
      </c>
      <c r="C66" s="69">
        <v>19.54</v>
      </c>
      <c r="D66" s="69">
        <f t="shared" si="0"/>
        <v>16.991304347826087</v>
      </c>
      <c r="E66" s="31"/>
      <c r="F66" s="66">
        <f t="shared" si="16"/>
        <v>14.442608695652174</v>
      </c>
      <c r="G66" s="68">
        <f t="shared" si="17"/>
        <v>1.0855321959357898</v>
      </c>
      <c r="H66" s="67">
        <f t="shared" si="18"/>
        <v>2.548695652173913</v>
      </c>
      <c r="I66" s="66">
        <f t="shared" si="19"/>
        <v>18.22661238460655</v>
      </c>
      <c r="J66" s="32"/>
      <c r="K66" s="70">
        <f t="shared" si="20"/>
        <v>20.960604242297531</v>
      </c>
      <c r="L66" s="56">
        <f t="shared" si="1"/>
        <v>1.4206042422975322</v>
      </c>
      <c r="M66" s="57">
        <f t="shared" si="2"/>
        <v>7.270236654542131E-2</v>
      </c>
      <c r="N66" s="60"/>
      <c r="O66" s="64"/>
      <c r="P66" s="33"/>
      <c r="Q66" s="87">
        <v>0</v>
      </c>
      <c r="R66" s="61">
        <v>15.63</v>
      </c>
      <c r="S66" s="61">
        <v>18.214700000000001</v>
      </c>
      <c r="T66" s="35">
        <f t="shared" si="21"/>
        <v>0</v>
      </c>
      <c r="U66" s="93">
        <v>0.9</v>
      </c>
      <c r="V66" s="62">
        <v>94.6</v>
      </c>
      <c r="W66" s="62">
        <v>102.6</v>
      </c>
      <c r="X66" s="54">
        <f t="shared" si="22"/>
        <v>0.97610993657505296</v>
      </c>
      <c r="Y66" s="94">
        <v>7.0000000000000007E-2</v>
      </c>
      <c r="Z66" s="37">
        <v>91.3</v>
      </c>
      <c r="AA66" s="37">
        <v>102.4</v>
      </c>
      <c r="AB66" s="38">
        <f t="shared" si="23"/>
        <v>7.8510405257393237E-2</v>
      </c>
      <c r="AC66" s="88">
        <v>0.03</v>
      </c>
      <c r="AD66" s="40">
        <v>98.7</v>
      </c>
      <c r="AE66" s="40">
        <v>101.7</v>
      </c>
      <c r="AF66" s="41">
        <f t="shared" si="24"/>
        <v>3.0911854103343461E-2</v>
      </c>
      <c r="AG66" s="42">
        <v>0</v>
      </c>
      <c r="AH66" s="43">
        <v>119.6</v>
      </c>
      <c r="AI66" s="43">
        <v>155.19999999999999</v>
      </c>
      <c r="AJ66" s="44">
        <f t="shared" si="25"/>
        <v>0</v>
      </c>
      <c r="AK66" s="45">
        <v>0</v>
      </c>
      <c r="AL66" s="46">
        <v>1</v>
      </c>
      <c r="AM66" s="46">
        <v>1</v>
      </c>
      <c r="AN66" s="47">
        <f t="shared" si="26"/>
        <v>0</v>
      </c>
      <c r="AO66" s="48">
        <f t="shared" si="27"/>
        <v>1</v>
      </c>
    </row>
    <row r="67" spans="1:41" s="49" customFormat="1" x14ac:dyDescent="0.3">
      <c r="A67" s="95" t="s">
        <v>85</v>
      </c>
      <c r="B67" s="71" t="s">
        <v>106</v>
      </c>
      <c r="C67" s="69">
        <v>19.75</v>
      </c>
      <c r="D67" s="69">
        <f t="shared" si="0"/>
        <v>17.173913043478262</v>
      </c>
      <c r="E67" s="31"/>
      <c r="F67" s="66">
        <f t="shared" si="16"/>
        <v>14.597826086956522</v>
      </c>
      <c r="G67" s="68">
        <f t="shared" si="17"/>
        <v>1.0855321959357898</v>
      </c>
      <c r="H67" s="67">
        <f t="shared" si="18"/>
        <v>2.5760869565217392</v>
      </c>
      <c r="I67" s="66">
        <f t="shared" si="19"/>
        <v>18.42249716458441</v>
      </c>
      <c r="J67" s="32"/>
      <c r="K67" s="70">
        <f t="shared" si="20"/>
        <v>21.18587173927207</v>
      </c>
      <c r="L67" s="56">
        <f t="shared" si="1"/>
        <v>1.4358717392720699</v>
      </c>
      <c r="M67" s="57">
        <f t="shared" si="2"/>
        <v>7.2702366545421254E-2</v>
      </c>
      <c r="N67" s="60"/>
      <c r="O67" s="64"/>
      <c r="P67" s="33"/>
      <c r="Q67" s="87">
        <v>0</v>
      </c>
      <c r="R67" s="61">
        <v>15.63</v>
      </c>
      <c r="S67" s="61">
        <v>18.214700000000001</v>
      </c>
      <c r="T67" s="35">
        <f t="shared" si="21"/>
        <v>0</v>
      </c>
      <c r="U67" s="93">
        <v>0.9</v>
      </c>
      <c r="V67" s="62">
        <v>94.6</v>
      </c>
      <c r="W67" s="62">
        <v>102.6</v>
      </c>
      <c r="X67" s="54">
        <f t="shared" si="22"/>
        <v>0.97610993657505296</v>
      </c>
      <c r="Y67" s="94">
        <v>7.0000000000000007E-2</v>
      </c>
      <c r="Z67" s="37">
        <v>91.3</v>
      </c>
      <c r="AA67" s="37">
        <v>102.4</v>
      </c>
      <c r="AB67" s="38">
        <f t="shared" si="23"/>
        <v>7.8510405257393237E-2</v>
      </c>
      <c r="AC67" s="88">
        <v>0.03</v>
      </c>
      <c r="AD67" s="40">
        <v>98.7</v>
      </c>
      <c r="AE67" s="40">
        <v>101.7</v>
      </c>
      <c r="AF67" s="41">
        <f t="shared" si="24"/>
        <v>3.0911854103343461E-2</v>
      </c>
      <c r="AG67" s="42">
        <v>0</v>
      </c>
      <c r="AH67" s="43">
        <v>119.6</v>
      </c>
      <c r="AI67" s="43">
        <v>155.19999999999999</v>
      </c>
      <c r="AJ67" s="44">
        <f t="shared" si="25"/>
        <v>0</v>
      </c>
      <c r="AK67" s="45">
        <v>0</v>
      </c>
      <c r="AL67" s="46">
        <v>1</v>
      </c>
      <c r="AM67" s="46">
        <v>1</v>
      </c>
      <c r="AN67" s="47">
        <f t="shared" si="26"/>
        <v>0</v>
      </c>
      <c r="AO67" s="48">
        <f t="shared" si="27"/>
        <v>1</v>
      </c>
    </row>
    <row r="68" spans="1:41" s="49" customFormat="1" x14ac:dyDescent="0.3">
      <c r="A68" s="95" t="s">
        <v>86</v>
      </c>
      <c r="B68" s="71" t="s">
        <v>106</v>
      </c>
      <c r="C68" s="69">
        <v>19.96</v>
      </c>
      <c r="D68" s="69">
        <f t="shared" si="0"/>
        <v>17.356521739130436</v>
      </c>
      <c r="E68" s="31"/>
      <c r="F68" s="66">
        <f t="shared" si="16"/>
        <v>14.753043478260871</v>
      </c>
      <c r="G68" s="68">
        <f t="shared" si="17"/>
        <v>1.0855321959357898</v>
      </c>
      <c r="H68" s="67">
        <f t="shared" si="18"/>
        <v>2.6034782608695655</v>
      </c>
      <c r="I68" s="66">
        <f t="shared" si="19"/>
        <v>18.61838194456227</v>
      </c>
      <c r="J68" s="32"/>
      <c r="K68" s="70">
        <f t="shared" si="20"/>
        <v>21.411139236246608</v>
      </c>
      <c r="L68" s="56">
        <f t="shared" si="1"/>
        <v>1.4511392362466076</v>
      </c>
      <c r="M68" s="57">
        <f t="shared" si="2"/>
        <v>7.2702366545421213E-2</v>
      </c>
      <c r="N68" s="60"/>
      <c r="O68" s="64"/>
      <c r="P68" s="33"/>
      <c r="Q68" s="87">
        <v>0</v>
      </c>
      <c r="R68" s="61">
        <v>15.63</v>
      </c>
      <c r="S68" s="61">
        <v>18.214700000000001</v>
      </c>
      <c r="T68" s="35">
        <f t="shared" si="21"/>
        <v>0</v>
      </c>
      <c r="U68" s="93">
        <v>0.9</v>
      </c>
      <c r="V68" s="62">
        <v>94.6</v>
      </c>
      <c r="W68" s="62">
        <v>102.6</v>
      </c>
      <c r="X68" s="54">
        <f t="shared" si="22"/>
        <v>0.97610993657505296</v>
      </c>
      <c r="Y68" s="94">
        <v>7.0000000000000007E-2</v>
      </c>
      <c r="Z68" s="37">
        <v>91.3</v>
      </c>
      <c r="AA68" s="37">
        <v>102.4</v>
      </c>
      <c r="AB68" s="38">
        <f t="shared" si="23"/>
        <v>7.8510405257393237E-2</v>
      </c>
      <c r="AC68" s="88">
        <v>0.03</v>
      </c>
      <c r="AD68" s="40">
        <v>98.7</v>
      </c>
      <c r="AE68" s="40">
        <v>101.7</v>
      </c>
      <c r="AF68" s="41">
        <f t="shared" si="24"/>
        <v>3.0911854103343461E-2</v>
      </c>
      <c r="AG68" s="42">
        <v>0</v>
      </c>
      <c r="AH68" s="43">
        <v>119.6</v>
      </c>
      <c r="AI68" s="43">
        <v>155.19999999999999</v>
      </c>
      <c r="AJ68" s="44">
        <f t="shared" si="25"/>
        <v>0</v>
      </c>
      <c r="AK68" s="45">
        <v>0</v>
      </c>
      <c r="AL68" s="46">
        <v>1</v>
      </c>
      <c r="AM68" s="46">
        <v>1</v>
      </c>
      <c r="AN68" s="47">
        <f t="shared" si="26"/>
        <v>0</v>
      </c>
      <c r="AO68" s="48">
        <f t="shared" si="27"/>
        <v>1</v>
      </c>
    </row>
    <row r="69" spans="1:41" s="49" customFormat="1" x14ac:dyDescent="0.3">
      <c r="A69" s="95" t="s">
        <v>87</v>
      </c>
      <c r="B69" s="71" t="s">
        <v>106</v>
      </c>
      <c r="C69" s="69">
        <v>19.920000000000002</v>
      </c>
      <c r="D69" s="69">
        <f t="shared" si="0"/>
        <v>17.321739130434786</v>
      </c>
      <c r="E69" s="31"/>
      <c r="F69" s="66">
        <f t="shared" si="16"/>
        <v>14.723478260869568</v>
      </c>
      <c r="G69" s="68">
        <f t="shared" si="17"/>
        <v>1.0855321959357898</v>
      </c>
      <c r="H69" s="67">
        <f t="shared" si="18"/>
        <v>2.5982608695652178</v>
      </c>
      <c r="I69" s="66">
        <f t="shared" si="19"/>
        <v>18.581070557899821</v>
      </c>
      <c r="J69" s="32"/>
      <c r="K69" s="70">
        <f t="shared" si="20"/>
        <v>21.368231141584793</v>
      </c>
      <c r="L69" s="56">
        <f t="shared" si="1"/>
        <v>1.4482311415847917</v>
      </c>
      <c r="M69" s="57">
        <f t="shared" si="2"/>
        <v>7.2702366545421268E-2</v>
      </c>
      <c r="N69" s="60"/>
      <c r="O69" s="64"/>
      <c r="P69" s="33"/>
      <c r="Q69" s="87">
        <v>0</v>
      </c>
      <c r="R69" s="61">
        <v>15.63</v>
      </c>
      <c r="S69" s="61">
        <v>18.214700000000001</v>
      </c>
      <c r="T69" s="35">
        <f t="shared" si="21"/>
        <v>0</v>
      </c>
      <c r="U69" s="93">
        <v>0.9</v>
      </c>
      <c r="V69" s="62">
        <v>94.6</v>
      </c>
      <c r="W69" s="62">
        <v>102.6</v>
      </c>
      <c r="X69" s="54">
        <f t="shared" si="22"/>
        <v>0.97610993657505296</v>
      </c>
      <c r="Y69" s="94">
        <v>7.0000000000000007E-2</v>
      </c>
      <c r="Z69" s="37">
        <v>91.3</v>
      </c>
      <c r="AA69" s="37">
        <v>102.4</v>
      </c>
      <c r="AB69" s="38">
        <f t="shared" si="23"/>
        <v>7.8510405257393237E-2</v>
      </c>
      <c r="AC69" s="88">
        <v>0.03</v>
      </c>
      <c r="AD69" s="40">
        <v>98.7</v>
      </c>
      <c r="AE69" s="40">
        <v>101.7</v>
      </c>
      <c r="AF69" s="41">
        <f t="shared" si="24"/>
        <v>3.0911854103343461E-2</v>
      </c>
      <c r="AG69" s="42">
        <v>0</v>
      </c>
      <c r="AH69" s="43">
        <v>119.6</v>
      </c>
      <c r="AI69" s="43">
        <v>155.19999999999999</v>
      </c>
      <c r="AJ69" s="44">
        <f t="shared" si="25"/>
        <v>0</v>
      </c>
      <c r="AK69" s="45">
        <v>0</v>
      </c>
      <c r="AL69" s="46">
        <v>1</v>
      </c>
      <c r="AM69" s="46">
        <v>1</v>
      </c>
      <c r="AN69" s="47">
        <f t="shared" si="26"/>
        <v>0</v>
      </c>
      <c r="AO69" s="48">
        <f t="shared" si="27"/>
        <v>1</v>
      </c>
    </row>
    <row r="70" spans="1:41" s="49" customFormat="1" x14ac:dyDescent="0.3">
      <c r="A70" s="95" t="s">
        <v>88</v>
      </c>
      <c r="B70" s="71" t="s">
        <v>106</v>
      </c>
      <c r="C70" s="69">
        <v>0.32</v>
      </c>
      <c r="D70" s="69">
        <f t="shared" si="0"/>
        <v>0.27826086956521739</v>
      </c>
      <c r="E70" s="31"/>
      <c r="F70" s="66">
        <f t="shared" si="16"/>
        <v>0.23652173913043478</v>
      </c>
      <c r="G70" s="68">
        <f t="shared" si="17"/>
        <v>1.0855321959357898</v>
      </c>
      <c r="H70" s="67">
        <f t="shared" si="18"/>
        <v>4.1739130434782605E-2</v>
      </c>
      <c r="I70" s="66">
        <f t="shared" si="19"/>
        <v>0.2984910932995955</v>
      </c>
      <c r="J70" s="32"/>
      <c r="K70" s="70">
        <f t="shared" si="20"/>
        <v>0.34326475729453482</v>
      </c>
      <c r="L70" s="56">
        <f t="shared" si="1"/>
        <v>2.326475729453481E-2</v>
      </c>
      <c r="M70" s="57">
        <f t="shared" si="2"/>
        <v>7.2702366545421282E-2</v>
      </c>
      <c r="N70" s="60"/>
      <c r="O70" s="64"/>
      <c r="P70" s="33"/>
      <c r="Q70" s="87">
        <v>0</v>
      </c>
      <c r="R70" s="61">
        <v>15.63</v>
      </c>
      <c r="S70" s="61">
        <v>18.214700000000001</v>
      </c>
      <c r="T70" s="35">
        <f t="shared" si="21"/>
        <v>0</v>
      </c>
      <c r="U70" s="93">
        <v>0.9</v>
      </c>
      <c r="V70" s="62">
        <v>94.6</v>
      </c>
      <c r="W70" s="62">
        <v>102.6</v>
      </c>
      <c r="X70" s="54">
        <f t="shared" si="22"/>
        <v>0.97610993657505296</v>
      </c>
      <c r="Y70" s="94">
        <v>7.0000000000000007E-2</v>
      </c>
      <c r="Z70" s="37">
        <v>91.3</v>
      </c>
      <c r="AA70" s="37">
        <v>102.4</v>
      </c>
      <c r="AB70" s="38">
        <f t="shared" si="23"/>
        <v>7.8510405257393237E-2</v>
      </c>
      <c r="AC70" s="88">
        <v>0.03</v>
      </c>
      <c r="AD70" s="40">
        <v>98.7</v>
      </c>
      <c r="AE70" s="40">
        <v>101.7</v>
      </c>
      <c r="AF70" s="41">
        <f t="shared" si="24"/>
        <v>3.0911854103343461E-2</v>
      </c>
      <c r="AG70" s="42">
        <v>0</v>
      </c>
      <c r="AH70" s="43">
        <v>119.6</v>
      </c>
      <c r="AI70" s="43">
        <v>155.19999999999999</v>
      </c>
      <c r="AJ70" s="44">
        <f t="shared" si="25"/>
        <v>0</v>
      </c>
      <c r="AK70" s="45">
        <v>0</v>
      </c>
      <c r="AL70" s="46">
        <v>1</v>
      </c>
      <c r="AM70" s="46">
        <v>1</v>
      </c>
      <c r="AN70" s="47">
        <f t="shared" si="26"/>
        <v>0</v>
      </c>
      <c r="AO70" s="48">
        <f t="shared" si="27"/>
        <v>1</v>
      </c>
    </row>
    <row r="71" spans="1:41" s="49" customFormat="1" x14ac:dyDescent="0.3">
      <c r="A71" s="95" t="s">
        <v>89</v>
      </c>
      <c r="B71" s="71" t="s">
        <v>106</v>
      </c>
      <c r="C71" s="69">
        <v>0.32</v>
      </c>
      <c r="D71" s="69">
        <f t="shared" si="0"/>
        <v>0.27826086956521739</v>
      </c>
      <c r="E71" s="31"/>
      <c r="F71" s="66">
        <f t="shared" si="16"/>
        <v>0.23652173913043478</v>
      </c>
      <c r="G71" s="68">
        <f t="shared" si="17"/>
        <v>1.0855321959357898</v>
      </c>
      <c r="H71" s="67">
        <f t="shared" si="18"/>
        <v>4.1739130434782605E-2</v>
      </c>
      <c r="I71" s="66">
        <f t="shared" si="19"/>
        <v>0.2984910932995955</v>
      </c>
      <c r="J71" s="32"/>
      <c r="K71" s="70">
        <f t="shared" si="20"/>
        <v>0.34326475729453482</v>
      </c>
      <c r="L71" s="56">
        <f t="shared" si="1"/>
        <v>2.326475729453481E-2</v>
      </c>
      <c r="M71" s="57">
        <f t="shared" si="2"/>
        <v>7.2702366545421282E-2</v>
      </c>
      <c r="N71" s="60"/>
      <c r="O71" s="64"/>
      <c r="P71" s="33"/>
      <c r="Q71" s="87">
        <v>0</v>
      </c>
      <c r="R71" s="61">
        <v>15.63</v>
      </c>
      <c r="S71" s="61">
        <v>18.214700000000001</v>
      </c>
      <c r="T71" s="35">
        <f t="shared" si="21"/>
        <v>0</v>
      </c>
      <c r="U71" s="93">
        <v>0.9</v>
      </c>
      <c r="V71" s="62">
        <v>94.6</v>
      </c>
      <c r="W71" s="62">
        <v>102.6</v>
      </c>
      <c r="X71" s="54">
        <f t="shared" si="22"/>
        <v>0.97610993657505296</v>
      </c>
      <c r="Y71" s="94">
        <v>7.0000000000000007E-2</v>
      </c>
      <c r="Z71" s="37">
        <v>91.3</v>
      </c>
      <c r="AA71" s="37">
        <v>102.4</v>
      </c>
      <c r="AB71" s="38">
        <f t="shared" si="23"/>
        <v>7.8510405257393237E-2</v>
      </c>
      <c r="AC71" s="88">
        <v>0.03</v>
      </c>
      <c r="AD71" s="40">
        <v>98.7</v>
      </c>
      <c r="AE71" s="40">
        <v>101.7</v>
      </c>
      <c r="AF71" s="41">
        <f t="shared" si="24"/>
        <v>3.0911854103343461E-2</v>
      </c>
      <c r="AG71" s="42">
        <v>0</v>
      </c>
      <c r="AH71" s="43">
        <v>119.6</v>
      </c>
      <c r="AI71" s="43">
        <v>155.19999999999999</v>
      </c>
      <c r="AJ71" s="44">
        <f t="shared" si="25"/>
        <v>0</v>
      </c>
      <c r="AK71" s="45">
        <v>0</v>
      </c>
      <c r="AL71" s="46">
        <v>1</v>
      </c>
      <c r="AM71" s="46">
        <v>1</v>
      </c>
      <c r="AN71" s="47">
        <f t="shared" si="26"/>
        <v>0</v>
      </c>
      <c r="AO71" s="48">
        <f t="shared" si="27"/>
        <v>1</v>
      </c>
    </row>
    <row r="72" spans="1:41" s="49" customFormat="1" x14ac:dyDescent="0.3">
      <c r="A72" s="95" t="s">
        <v>90</v>
      </c>
      <c r="B72" s="71" t="s">
        <v>106</v>
      </c>
      <c r="C72" s="69">
        <v>0.32</v>
      </c>
      <c r="D72" s="69">
        <f t="shared" si="0"/>
        <v>0.27826086956521739</v>
      </c>
      <c r="E72" s="31"/>
      <c r="F72" s="66">
        <f t="shared" si="16"/>
        <v>0.23652173913043478</v>
      </c>
      <c r="G72" s="68">
        <f t="shared" si="17"/>
        <v>1.0855321959357898</v>
      </c>
      <c r="H72" s="67">
        <f t="shared" si="18"/>
        <v>4.1739130434782605E-2</v>
      </c>
      <c r="I72" s="66">
        <f t="shared" si="19"/>
        <v>0.2984910932995955</v>
      </c>
      <c r="J72" s="32"/>
      <c r="K72" s="70">
        <f t="shared" si="20"/>
        <v>0.34326475729453482</v>
      </c>
      <c r="L72" s="56">
        <f t="shared" si="1"/>
        <v>2.326475729453481E-2</v>
      </c>
      <c r="M72" s="57">
        <f t="shared" si="2"/>
        <v>7.2702366545421282E-2</v>
      </c>
      <c r="N72" s="60"/>
      <c r="O72" s="64"/>
      <c r="P72" s="33"/>
      <c r="Q72" s="87">
        <v>0</v>
      </c>
      <c r="R72" s="61">
        <v>15.63</v>
      </c>
      <c r="S72" s="61">
        <v>18.214700000000001</v>
      </c>
      <c r="T72" s="35">
        <f t="shared" si="21"/>
        <v>0</v>
      </c>
      <c r="U72" s="93">
        <v>0.9</v>
      </c>
      <c r="V72" s="62">
        <v>94.6</v>
      </c>
      <c r="W72" s="62">
        <v>102.6</v>
      </c>
      <c r="X72" s="54">
        <f t="shared" si="22"/>
        <v>0.97610993657505296</v>
      </c>
      <c r="Y72" s="94">
        <v>7.0000000000000007E-2</v>
      </c>
      <c r="Z72" s="37">
        <v>91.3</v>
      </c>
      <c r="AA72" s="37">
        <v>102.4</v>
      </c>
      <c r="AB72" s="38">
        <f t="shared" si="23"/>
        <v>7.8510405257393237E-2</v>
      </c>
      <c r="AC72" s="88">
        <v>0.03</v>
      </c>
      <c r="AD72" s="40">
        <v>98.7</v>
      </c>
      <c r="AE72" s="40">
        <v>101.7</v>
      </c>
      <c r="AF72" s="41">
        <f t="shared" si="24"/>
        <v>3.0911854103343461E-2</v>
      </c>
      <c r="AG72" s="42">
        <v>0</v>
      </c>
      <c r="AH72" s="43">
        <v>119.6</v>
      </c>
      <c r="AI72" s="43">
        <v>155.19999999999999</v>
      </c>
      <c r="AJ72" s="44">
        <f t="shared" si="25"/>
        <v>0</v>
      </c>
      <c r="AK72" s="45">
        <v>0</v>
      </c>
      <c r="AL72" s="46">
        <v>1</v>
      </c>
      <c r="AM72" s="46">
        <v>1</v>
      </c>
      <c r="AN72" s="47">
        <f t="shared" si="26"/>
        <v>0</v>
      </c>
      <c r="AO72" s="48">
        <f t="shared" si="27"/>
        <v>1</v>
      </c>
    </row>
    <row r="73" spans="1:41" s="49" customFormat="1" x14ac:dyDescent="0.3">
      <c r="A73" s="95" t="s">
        <v>91</v>
      </c>
      <c r="B73" s="71" t="s">
        <v>106</v>
      </c>
      <c r="C73" s="69">
        <v>13.21</v>
      </c>
      <c r="D73" s="69">
        <f t="shared" si="0"/>
        <v>11.486956521739131</v>
      </c>
      <c r="E73" s="31"/>
      <c r="F73" s="66">
        <f t="shared" si="16"/>
        <v>9.7639130434782615</v>
      </c>
      <c r="G73" s="68">
        <f t="shared" si="17"/>
        <v>1.0855321959357898</v>
      </c>
      <c r="H73" s="67">
        <f t="shared" si="18"/>
        <v>1.7230434782608697</v>
      </c>
      <c r="I73" s="66">
        <f t="shared" si="19"/>
        <v>12.322085445273927</v>
      </c>
      <c r="J73" s="32"/>
      <c r="K73" s="70">
        <f t="shared" si="20"/>
        <v>14.170398262065016</v>
      </c>
      <c r="L73" s="56">
        <f t="shared" si="1"/>
        <v>0.96039826206501466</v>
      </c>
      <c r="M73" s="57">
        <f t="shared" si="2"/>
        <v>7.270236654542124E-2</v>
      </c>
      <c r="N73" s="60"/>
      <c r="O73" s="64"/>
      <c r="P73" s="33"/>
      <c r="Q73" s="87">
        <v>0</v>
      </c>
      <c r="R73" s="61">
        <v>15.63</v>
      </c>
      <c r="S73" s="61">
        <v>18.214700000000001</v>
      </c>
      <c r="T73" s="35">
        <f t="shared" si="21"/>
        <v>0</v>
      </c>
      <c r="U73" s="93">
        <v>0.9</v>
      </c>
      <c r="V73" s="62">
        <v>94.6</v>
      </c>
      <c r="W73" s="62">
        <v>102.6</v>
      </c>
      <c r="X73" s="54">
        <f t="shared" si="22"/>
        <v>0.97610993657505296</v>
      </c>
      <c r="Y73" s="94">
        <v>7.0000000000000007E-2</v>
      </c>
      <c r="Z73" s="37">
        <v>91.3</v>
      </c>
      <c r="AA73" s="37">
        <v>102.4</v>
      </c>
      <c r="AB73" s="38">
        <f t="shared" si="23"/>
        <v>7.8510405257393237E-2</v>
      </c>
      <c r="AC73" s="88">
        <v>0.03</v>
      </c>
      <c r="AD73" s="40">
        <v>98.7</v>
      </c>
      <c r="AE73" s="40">
        <v>101.7</v>
      </c>
      <c r="AF73" s="41">
        <f t="shared" si="24"/>
        <v>3.0911854103343461E-2</v>
      </c>
      <c r="AG73" s="42">
        <v>0</v>
      </c>
      <c r="AH73" s="43">
        <v>119.6</v>
      </c>
      <c r="AI73" s="43">
        <v>155.19999999999999</v>
      </c>
      <c r="AJ73" s="44">
        <f t="shared" si="25"/>
        <v>0</v>
      </c>
      <c r="AK73" s="45">
        <v>0</v>
      </c>
      <c r="AL73" s="46">
        <v>1</v>
      </c>
      <c r="AM73" s="46">
        <v>1</v>
      </c>
      <c r="AN73" s="47">
        <f t="shared" si="26"/>
        <v>0</v>
      </c>
      <c r="AO73" s="48">
        <f t="shared" si="27"/>
        <v>1</v>
      </c>
    </row>
    <row r="74" spans="1:41" s="49" customFormat="1" x14ac:dyDescent="0.3">
      <c r="A74" s="95" t="s">
        <v>92</v>
      </c>
      <c r="B74" s="71" t="s">
        <v>106</v>
      </c>
      <c r="C74" s="69">
        <v>13.74</v>
      </c>
      <c r="D74" s="69">
        <f t="shared" si="0"/>
        <v>11.947826086956523</v>
      </c>
      <c r="E74" s="31"/>
      <c r="F74" s="66">
        <f t="shared" si="16"/>
        <v>10.155652173913044</v>
      </c>
      <c r="G74" s="68">
        <f t="shared" si="17"/>
        <v>1.0855321959357898</v>
      </c>
      <c r="H74" s="67">
        <f t="shared" si="18"/>
        <v>1.7921739130434784</v>
      </c>
      <c r="I74" s="66">
        <f t="shared" si="19"/>
        <v>12.816461318551383</v>
      </c>
      <c r="J74" s="32"/>
      <c r="K74" s="70">
        <f t="shared" si="20"/>
        <v>14.73893051633409</v>
      </c>
      <c r="L74" s="56">
        <f t="shared" si="1"/>
        <v>0.9989305163340898</v>
      </c>
      <c r="M74" s="57">
        <f t="shared" si="2"/>
        <v>7.2702366545421379E-2</v>
      </c>
      <c r="N74" s="60"/>
      <c r="O74" s="64"/>
      <c r="P74" s="33"/>
      <c r="Q74" s="87">
        <v>0</v>
      </c>
      <c r="R74" s="61">
        <v>15.63</v>
      </c>
      <c r="S74" s="61">
        <v>18.214700000000001</v>
      </c>
      <c r="T74" s="35">
        <f t="shared" si="21"/>
        <v>0</v>
      </c>
      <c r="U74" s="93">
        <v>0.9</v>
      </c>
      <c r="V74" s="62">
        <v>94.6</v>
      </c>
      <c r="W74" s="62">
        <v>102.6</v>
      </c>
      <c r="X74" s="54">
        <f t="shared" si="22"/>
        <v>0.97610993657505296</v>
      </c>
      <c r="Y74" s="94">
        <v>7.0000000000000007E-2</v>
      </c>
      <c r="Z74" s="37">
        <v>91.3</v>
      </c>
      <c r="AA74" s="37">
        <v>102.4</v>
      </c>
      <c r="AB74" s="38">
        <f t="shared" si="23"/>
        <v>7.8510405257393237E-2</v>
      </c>
      <c r="AC74" s="88">
        <v>0.03</v>
      </c>
      <c r="AD74" s="40">
        <v>98.7</v>
      </c>
      <c r="AE74" s="40">
        <v>101.7</v>
      </c>
      <c r="AF74" s="41">
        <f t="shared" si="24"/>
        <v>3.0911854103343461E-2</v>
      </c>
      <c r="AG74" s="42">
        <v>0</v>
      </c>
      <c r="AH74" s="43">
        <v>119.6</v>
      </c>
      <c r="AI74" s="43">
        <v>155.19999999999999</v>
      </c>
      <c r="AJ74" s="44">
        <f t="shared" si="25"/>
        <v>0</v>
      </c>
      <c r="AK74" s="45">
        <v>0</v>
      </c>
      <c r="AL74" s="46">
        <v>1</v>
      </c>
      <c r="AM74" s="46">
        <v>1</v>
      </c>
      <c r="AN74" s="47">
        <f t="shared" si="26"/>
        <v>0</v>
      </c>
      <c r="AO74" s="48">
        <f t="shared" si="27"/>
        <v>1</v>
      </c>
    </row>
    <row r="75" spans="1:41" s="49" customFormat="1" x14ac:dyDescent="0.3">
      <c r="A75" s="95" t="s">
        <v>93</v>
      </c>
      <c r="B75" s="71" t="s">
        <v>106</v>
      </c>
      <c r="C75" s="69">
        <v>14.32</v>
      </c>
      <c r="D75" s="69">
        <f t="shared" si="0"/>
        <v>12.452173913043479</v>
      </c>
      <c r="E75" s="31"/>
      <c r="F75" s="66">
        <f t="shared" si="16"/>
        <v>10.584347826086956</v>
      </c>
      <c r="G75" s="68">
        <f t="shared" si="17"/>
        <v>1.0855321959357898</v>
      </c>
      <c r="H75" s="67">
        <f t="shared" si="18"/>
        <v>1.8678260869565217</v>
      </c>
      <c r="I75" s="66">
        <f t="shared" si="19"/>
        <v>13.357476425156896</v>
      </c>
      <c r="J75" s="32"/>
      <c r="K75" s="70">
        <f t="shared" si="20"/>
        <v>15.361097888930431</v>
      </c>
      <c r="L75" s="56">
        <f t="shared" si="1"/>
        <v>1.0410978889304303</v>
      </c>
      <c r="M75" s="57">
        <f t="shared" si="2"/>
        <v>7.2702366545421115E-2</v>
      </c>
      <c r="N75" s="60"/>
      <c r="O75" s="64"/>
      <c r="P75" s="33"/>
      <c r="Q75" s="87">
        <v>0</v>
      </c>
      <c r="R75" s="61">
        <v>15.63</v>
      </c>
      <c r="S75" s="61">
        <v>18.214700000000001</v>
      </c>
      <c r="T75" s="35">
        <f t="shared" si="21"/>
        <v>0</v>
      </c>
      <c r="U75" s="93">
        <v>0.9</v>
      </c>
      <c r="V75" s="62">
        <v>94.6</v>
      </c>
      <c r="W75" s="62">
        <v>102.6</v>
      </c>
      <c r="X75" s="54">
        <f t="shared" si="22"/>
        <v>0.97610993657505296</v>
      </c>
      <c r="Y75" s="94">
        <v>7.0000000000000007E-2</v>
      </c>
      <c r="Z75" s="37">
        <v>91.3</v>
      </c>
      <c r="AA75" s="37">
        <v>102.4</v>
      </c>
      <c r="AB75" s="38">
        <f t="shared" si="23"/>
        <v>7.8510405257393237E-2</v>
      </c>
      <c r="AC75" s="88">
        <v>0.03</v>
      </c>
      <c r="AD75" s="40">
        <v>98.7</v>
      </c>
      <c r="AE75" s="40">
        <v>101.7</v>
      </c>
      <c r="AF75" s="41">
        <f t="shared" si="24"/>
        <v>3.0911854103343461E-2</v>
      </c>
      <c r="AG75" s="42">
        <v>0</v>
      </c>
      <c r="AH75" s="43">
        <v>119.6</v>
      </c>
      <c r="AI75" s="43">
        <v>155.19999999999999</v>
      </c>
      <c r="AJ75" s="44">
        <f t="shared" si="25"/>
        <v>0</v>
      </c>
      <c r="AK75" s="45">
        <v>0</v>
      </c>
      <c r="AL75" s="46">
        <v>1</v>
      </c>
      <c r="AM75" s="46">
        <v>1</v>
      </c>
      <c r="AN75" s="47">
        <f t="shared" si="26"/>
        <v>0</v>
      </c>
      <c r="AO75" s="48">
        <f t="shared" si="27"/>
        <v>1</v>
      </c>
    </row>
    <row r="76" spans="1:41" s="49" customFormat="1" x14ac:dyDescent="0.3">
      <c r="A76" s="95" t="s">
        <v>94</v>
      </c>
      <c r="B76" s="71" t="s">
        <v>106</v>
      </c>
      <c r="C76" s="69">
        <v>14.8</v>
      </c>
      <c r="D76" s="69">
        <f t="shared" si="0"/>
        <v>12.869565217391306</v>
      </c>
      <c r="E76" s="31"/>
      <c r="F76" s="66">
        <f t="shared" si="16"/>
        <v>10.93913043478261</v>
      </c>
      <c r="G76" s="68">
        <f t="shared" si="17"/>
        <v>1.0855321959357898</v>
      </c>
      <c r="H76" s="67">
        <f t="shared" si="18"/>
        <v>1.9304347826086958</v>
      </c>
      <c r="I76" s="66">
        <f t="shared" si="19"/>
        <v>13.805213065106294</v>
      </c>
      <c r="J76" s="32"/>
      <c r="K76" s="70">
        <f t="shared" si="20"/>
        <v>15.875995024872237</v>
      </c>
      <c r="L76" s="56">
        <f t="shared" si="1"/>
        <v>1.0759950248722365</v>
      </c>
      <c r="M76" s="57">
        <f t="shared" si="2"/>
        <v>7.2702366545421379E-2</v>
      </c>
      <c r="N76" s="60"/>
      <c r="O76" s="64"/>
      <c r="P76" s="33"/>
      <c r="Q76" s="87">
        <v>0</v>
      </c>
      <c r="R76" s="61">
        <v>15.63</v>
      </c>
      <c r="S76" s="61">
        <v>18.214700000000001</v>
      </c>
      <c r="T76" s="35">
        <f t="shared" si="21"/>
        <v>0</v>
      </c>
      <c r="U76" s="93">
        <v>0.9</v>
      </c>
      <c r="V76" s="62">
        <v>94.6</v>
      </c>
      <c r="W76" s="62">
        <v>102.6</v>
      </c>
      <c r="X76" s="54">
        <f t="shared" si="22"/>
        <v>0.97610993657505296</v>
      </c>
      <c r="Y76" s="94">
        <v>7.0000000000000007E-2</v>
      </c>
      <c r="Z76" s="37">
        <v>91.3</v>
      </c>
      <c r="AA76" s="37">
        <v>102.4</v>
      </c>
      <c r="AB76" s="38">
        <f t="shared" si="23"/>
        <v>7.8510405257393237E-2</v>
      </c>
      <c r="AC76" s="88">
        <v>0.03</v>
      </c>
      <c r="AD76" s="40">
        <v>98.7</v>
      </c>
      <c r="AE76" s="40">
        <v>101.7</v>
      </c>
      <c r="AF76" s="41">
        <f t="shared" si="24"/>
        <v>3.0911854103343461E-2</v>
      </c>
      <c r="AG76" s="42">
        <v>0</v>
      </c>
      <c r="AH76" s="43">
        <v>119.6</v>
      </c>
      <c r="AI76" s="43">
        <v>155.19999999999999</v>
      </c>
      <c r="AJ76" s="44">
        <f t="shared" si="25"/>
        <v>0</v>
      </c>
      <c r="AK76" s="45">
        <v>0</v>
      </c>
      <c r="AL76" s="46">
        <v>1</v>
      </c>
      <c r="AM76" s="46">
        <v>1</v>
      </c>
      <c r="AN76" s="47">
        <f t="shared" si="26"/>
        <v>0</v>
      </c>
      <c r="AO76" s="48">
        <f t="shared" si="27"/>
        <v>1</v>
      </c>
    </row>
    <row r="77" spans="1:41" s="49" customFormat="1" x14ac:dyDescent="0.3">
      <c r="A77" s="95" t="s">
        <v>95</v>
      </c>
      <c r="B77" s="71" t="s">
        <v>106</v>
      </c>
      <c r="C77" s="69">
        <v>24</v>
      </c>
      <c r="D77" s="69">
        <f t="shared" si="0"/>
        <v>20.869565217391305</v>
      </c>
      <c r="E77" s="31"/>
      <c r="F77" s="66">
        <f t="shared" si="16"/>
        <v>17.739130434782609</v>
      </c>
      <c r="G77" s="68">
        <f t="shared" si="17"/>
        <v>1.0855321959357898</v>
      </c>
      <c r="H77" s="67">
        <f t="shared" si="18"/>
        <v>3.1304347826086958</v>
      </c>
      <c r="I77" s="66">
        <f t="shared" si="19"/>
        <v>22.386831997469663</v>
      </c>
      <c r="J77" s="32"/>
      <c r="K77" s="70">
        <f t="shared" si="20"/>
        <v>25.744856797090112</v>
      </c>
      <c r="L77" s="56">
        <f t="shared" si="1"/>
        <v>1.7448567970901117</v>
      </c>
      <c r="M77" s="57">
        <f t="shared" si="2"/>
        <v>7.2702366545421324E-2</v>
      </c>
      <c r="N77" s="60"/>
      <c r="O77" s="64"/>
      <c r="P77" s="33"/>
      <c r="Q77" s="87">
        <v>0</v>
      </c>
      <c r="R77" s="61">
        <v>15.63</v>
      </c>
      <c r="S77" s="61">
        <v>18.214700000000001</v>
      </c>
      <c r="T77" s="35">
        <f t="shared" si="21"/>
        <v>0</v>
      </c>
      <c r="U77" s="93">
        <v>0.9</v>
      </c>
      <c r="V77" s="62">
        <v>94.6</v>
      </c>
      <c r="W77" s="62">
        <v>102.6</v>
      </c>
      <c r="X77" s="54">
        <f t="shared" si="22"/>
        <v>0.97610993657505296</v>
      </c>
      <c r="Y77" s="94">
        <v>7.0000000000000007E-2</v>
      </c>
      <c r="Z77" s="37">
        <v>91.3</v>
      </c>
      <c r="AA77" s="37">
        <v>102.4</v>
      </c>
      <c r="AB77" s="38">
        <f t="shared" si="23"/>
        <v>7.8510405257393237E-2</v>
      </c>
      <c r="AC77" s="88">
        <v>0.03</v>
      </c>
      <c r="AD77" s="40">
        <v>98.7</v>
      </c>
      <c r="AE77" s="40">
        <v>101.7</v>
      </c>
      <c r="AF77" s="41">
        <f t="shared" si="24"/>
        <v>3.0911854103343461E-2</v>
      </c>
      <c r="AG77" s="42">
        <v>0</v>
      </c>
      <c r="AH77" s="43">
        <v>119.6</v>
      </c>
      <c r="AI77" s="43">
        <v>155.19999999999999</v>
      </c>
      <c r="AJ77" s="44">
        <f t="shared" si="25"/>
        <v>0</v>
      </c>
      <c r="AK77" s="45">
        <v>0</v>
      </c>
      <c r="AL77" s="46">
        <v>1</v>
      </c>
      <c r="AM77" s="46">
        <v>1</v>
      </c>
      <c r="AN77" s="47">
        <f t="shared" si="26"/>
        <v>0</v>
      </c>
      <c r="AO77" s="48">
        <f t="shared" si="27"/>
        <v>1</v>
      </c>
    </row>
    <row r="78" spans="1:41" s="49" customFormat="1" x14ac:dyDescent="0.3">
      <c r="A78" s="95" t="s">
        <v>96</v>
      </c>
      <c r="B78" s="71" t="s">
        <v>106</v>
      </c>
      <c r="C78" s="69">
        <v>26</v>
      </c>
      <c r="D78" s="69">
        <f t="shared" si="0"/>
        <v>22.608695652173914</v>
      </c>
      <c r="E78" s="31"/>
      <c r="F78" s="66">
        <f t="shared" si="16"/>
        <v>19.217391304347828</v>
      </c>
      <c r="G78" s="68">
        <f t="shared" si="17"/>
        <v>1.0855321959357898</v>
      </c>
      <c r="H78" s="67">
        <f t="shared" si="18"/>
        <v>3.3913043478260869</v>
      </c>
      <c r="I78" s="66">
        <f t="shared" si="19"/>
        <v>24.252401330592136</v>
      </c>
      <c r="J78" s="32"/>
      <c r="K78" s="70">
        <f t="shared" si="20"/>
        <v>27.890261530180954</v>
      </c>
      <c r="L78" s="56">
        <f t="shared" si="1"/>
        <v>1.890261530180954</v>
      </c>
      <c r="M78" s="57">
        <f t="shared" si="2"/>
        <v>7.270236654542131E-2</v>
      </c>
      <c r="N78" s="60"/>
      <c r="O78" s="64"/>
      <c r="P78" s="33"/>
      <c r="Q78" s="87">
        <v>0</v>
      </c>
      <c r="R78" s="61">
        <v>15.63</v>
      </c>
      <c r="S78" s="61">
        <v>18.214700000000001</v>
      </c>
      <c r="T78" s="35">
        <f t="shared" si="21"/>
        <v>0</v>
      </c>
      <c r="U78" s="93">
        <v>0.9</v>
      </c>
      <c r="V78" s="62">
        <v>94.6</v>
      </c>
      <c r="W78" s="62">
        <v>102.6</v>
      </c>
      <c r="X78" s="54">
        <f t="shared" si="22"/>
        <v>0.97610993657505296</v>
      </c>
      <c r="Y78" s="94">
        <v>7.0000000000000007E-2</v>
      </c>
      <c r="Z78" s="37">
        <v>91.3</v>
      </c>
      <c r="AA78" s="37">
        <v>102.4</v>
      </c>
      <c r="AB78" s="38">
        <f t="shared" si="23"/>
        <v>7.8510405257393237E-2</v>
      </c>
      <c r="AC78" s="88">
        <v>0.03</v>
      </c>
      <c r="AD78" s="40">
        <v>98.7</v>
      </c>
      <c r="AE78" s="40">
        <v>101.7</v>
      </c>
      <c r="AF78" s="41">
        <f t="shared" si="24"/>
        <v>3.0911854103343461E-2</v>
      </c>
      <c r="AG78" s="42">
        <v>0</v>
      </c>
      <c r="AH78" s="43">
        <v>119.6</v>
      </c>
      <c r="AI78" s="43">
        <v>155.19999999999999</v>
      </c>
      <c r="AJ78" s="44">
        <f t="shared" si="25"/>
        <v>0</v>
      </c>
      <c r="AK78" s="45">
        <v>0</v>
      </c>
      <c r="AL78" s="46">
        <v>1</v>
      </c>
      <c r="AM78" s="46">
        <v>1</v>
      </c>
      <c r="AN78" s="47">
        <f t="shared" si="26"/>
        <v>0</v>
      </c>
      <c r="AO78" s="48">
        <f t="shared" si="27"/>
        <v>1</v>
      </c>
    </row>
    <row r="79" spans="1:41" s="49" customFormat="1" x14ac:dyDescent="0.3">
      <c r="A79" s="95" t="s">
        <v>97</v>
      </c>
      <c r="B79" s="71" t="s">
        <v>106</v>
      </c>
      <c r="C79" s="69">
        <v>26</v>
      </c>
      <c r="D79" s="69">
        <f t="shared" si="0"/>
        <v>22.608695652173914</v>
      </c>
      <c r="E79" s="31"/>
      <c r="F79" s="66">
        <f t="shared" si="16"/>
        <v>19.217391304347828</v>
      </c>
      <c r="G79" s="68">
        <f t="shared" si="17"/>
        <v>1.0855321959357898</v>
      </c>
      <c r="H79" s="67">
        <f t="shared" si="18"/>
        <v>3.3913043478260869</v>
      </c>
      <c r="I79" s="66">
        <f t="shared" si="19"/>
        <v>24.252401330592136</v>
      </c>
      <c r="J79" s="32"/>
      <c r="K79" s="70">
        <f t="shared" si="20"/>
        <v>27.890261530180954</v>
      </c>
      <c r="L79" s="56">
        <f t="shared" si="1"/>
        <v>1.890261530180954</v>
      </c>
      <c r="M79" s="57">
        <f t="shared" si="2"/>
        <v>7.270236654542131E-2</v>
      </c>
      <c r="N79" s="60"/>
      <c r="O79" s="64"/>
      <c r="P79" s="33"/>
      <c r="Q79" s="87">
        <v>0</v>
      </c>
      <c r="R79" s="61">
        <v>15.63</v>
      </c>
      <c r="S79" s="61">
        <v>18.214700000000001</v>
      </c>
      <c r="T79" s="35">
        <f t="shared" si="21"/>
        <v>0</v>
      </c>
      <c r="U79" s="93">
        <v>0.9</v>
      </c>
      <c r="V79" s="62">
        <v>94.6</v>
      </c>
      <c r="W79" s="62">
        <v>102.6</v>
      </c>
      <c r="X79" s="54">
        <f t="shared" si="22"/>
        <v>0.97610993657505296</v>
      </c>
      <c r="Y79" s="94">
        <v>7.0000000000000007E-2</v>
      </c>
      <c r="Z79" s="37">
        <v>91.3</v>
      </c>
      <c r="AA79" s="37">
        <v>102.4</v>
      </c>
      <c r="AB79" s="38">
        <f t="shared" si="23"/>
        <v>7.8510405257393237E-2</v>
      </c>
      <c r="AC79" s="88">
        <v>0.03</v>
      </c>
      <c r="AD79" s="40">
        <v>98.7</v>
      </c>
      <c r="AE79" s="40">
        <v>101.7</v>
      </c>
      <c r="AF79" s="41">
        <f t="shared" si="24"/>
        <v>3.0911854103343461E-2</v>
      </c>
      <c r="AG79" s="42">
        <v>0</v>
      </c>
      <c r="AH79" s="43">
        <v>119.6</v>
      </c>
      <c r="AI79" s="43">
        <v>155.19999999999999</v>
      </c>
      <c r="AJ79" s="44">
        <f t="shared" si="25"/>
        <v>0</v>
      </c>
      <c r="AK79" s="45">
        <v>0</v>
      </c>
      <c r="AL79" s="46">
        <v>1</v>
      </c>
      <c r="AM79" s="46">
        <v>1</v>
      </c>
      <c r="AN79" s="47">
        <f t="shared" si="26"/>
        <v>0</v>
      </c>
      <c r="AO79" s="48">
        <f t="shared" si="27"/>
        <v>1</v>
      </c>
    </row>
    <row r="80" spans="1:41" s="49" customFormat="1" x14ac:dyDescent="0.3">
      <c r="A80" s="95" t="s">
        <v>98</v>
      </c>
      <c r="B80" s="71" t="s">
        <v>106</v>
      </c>
      <c r="C80" s="69">
        <v>27</v>
      </c>
      <c r="D80" s="69">
        <f t="shared" si="0"/>
        <v>23.478260869565219</v>
      </c>
      <c r="E80" s="31"/>
      <c r="F80" s="66">
        <f t="shared" si="16"/>
        <v>19.956521739130434</v>
      </c>
      <c r="G80" s="68">
        <f t="shared" si="17"/>
        <v>1.0855321959357898</v>
      </c>
      <c r="H80" s="67">
        <f t="shared" si="18"/>
        <v>3.5217391304347827</v>
      </c>
      <c r="I80" s="66">
        <f t="shared" si="19"/>
        <v>25.185185997153368</v>
      </c>
      <c r="J80" s="32"/>
      <c r="K80" s="70">
        <f t="shared" si="20"/>
        <v>28.962963896726372</v>
      </c>
      <c r="L80" s="56">
        <f t="shared" si="1"/>
        <v>1.9629638967263716</v>
      </c>
      <c r="M80" s="57">
        <f t="shared" si="2"/>
        <v>7.2702366545421171E-2</v>
      </c>
      <c r="N80" s="60"/>
      <c r="O80" s="64"/>
      <c r="P80" s="33"/>
      <c r="Q80" s="87">
        <v>0</v>
      </c>
      <c r="R80" s="61">
        <v>15.63</v>
      </c>
      <c r="S80" s="61">
        <v>18.214700000000001</v>
      </c>
      <c r="T80" s="35">
        <f t="shared" si="21"/>
        <v>0</v>
      </c>
      <c r="U80" s="93">
        <v>0.9</v>
      </c>
      <c r="V80" s="62">
        <v>94.6</v>
      </c>
      <c r="W80" s="62">
        <v>102.6</v>
      </c>
      <c r="X80" s="54">
        <f t="shared" si="22"/>
        <v>0.97610993657505296</v>
      </c>
      <c r="Y80" s="94">
        <v>7.0000000000000007E-2</v>
      </c>
      <c r="Z80" s="37">
        <v>91.3</v>
      </c>
      <c r="AA80" s="37">
        <v>102.4</v>
      </c>
      <c r="AB80" s="38">
        <f t="shared" si="23"/>
        <v>7.8510405257393237E-2</v>
      </c>
      <c r="AC80" s="88">
        <v>0.03</v>
      </c>
      <c r="AD80" s="40">
        <v>98.7</v>
      </c>
      <c r="AE80" s="40">
        <v>101.7</v>
      </c>
      <c r="AF80" s="41">
        <f t="shared" si="24"/>
        <v>3.0911854103343461E-2</v>
      </c>
      <c r="AG80" s="42">
        <v>0</v>
      </c>
      <c r="AH80" s="43">
        <v>119.6</v>
      </c>
      <c r="AI80" s="43">
        <v>155.19999999999999</v>
      </c>
      <c r="AJ80" s="44">
        <f t="shared" si="25"/>
        <v>0</v>
      </c>
      <c r="AK80" s="45">
        <v>0</v>
      </c>
      <c r="AL80" s="46">
        <v>1</v>
      </c>
      <c r="AM80" s="46">
        <v>1</v>
      </c>
      <c r="AN80" s="47">
        <f t="shared" si="26"/>
        <v>0</v>
      </c>
      <c r="AO80" s="48">
        <f t="shared" si="27"/>
        <v>1</v>
      </c>
    </row>
    <row r="81" spans="1:41" s="49" customFormat="1" x14ac:dyDescent="0.3">
      <c r="A81" s="95" t="s">
        <v>99</v>
      </c>
      <c r="B81" s="71" t="s">
        <v>106</v>
      </c>
      <c r="C81" s="69">
        <v>27</v>
      </c>
      <c r="D81" s="69">
        <f t="shared" si="0"/>
        <v>23.478260869565219</v>
      </c>
      <c r="E81" s="31"/>
      <c r="F81" s="66">
        <f t="shared" si="16"/>
        <v>19.956521739130434</v>
      </c>
      <c r="G81" s="68">
        <f t="shared" si="17"/>
        <v>1.0855321959357898</v>
      </c>
      <c r="H81" s="67">
        <f t="shared" si="18"/>
        <v>3.5217391304347827</v>
      </c>
      <c r="I81" s="66">
        <f t="shared" si="19"/>
        <v>25.185185997153368</v>
      </c>
      <c r="J81" s="32"/>
      <c r="K81" s="70">
        <f t="shared" si="20"/>
        <v>28.962963896726372</v>
      </c>
      <c r="L81" s="56">
        <f t="shared" si="1"/>
        <v>1.9629638967263716</v>
      </c>
      <c r="M81" s="57">
        <f t="shared" si="2"/>
        <v>7.2702366545421171E-2</v>
      </c>
      <c r="N81" s="60"/>
      <c r="O81" s="64"/>
      <c r="P81" s="33"/>
      <c r="Q81" s="87">
        <v>0</v>
      </c>
      <c r="R81" s="61">
        <v>15.63</v>
      </c>
      <c r="S81" s="61">
        <v>18.214700000000001</v>
      </c>
      <c r="T81" s="35">
        <f t="shared" si="21"/>
        <v>0</v>
      </c>
      <c r="U81" s="93">
        <v>0.9</v>
      </c>
      <c r="V81" s="62">
        <v>94.6</v>
      </c>
      <c r="W81" s="62">
        <v>102.6</v>
      </c>
      <c r="X81" s="54">
        <f t="shared" si="22"/>
        <v>0.97610993657505296</v>
      </c>
      <c r="Y81" s="94">
        <v>7.0000000000000007E-2</v>
      </c>
      <c r="Z81" s="37">
        <v>91.3</v>
      </c>
      <c r="AA81" s="37">
        <v>102.4</v>
      </c>
      <c r="AB81" s="38">
        <f t="shared" si="23"/>
        <v>7.8510405257393237E-2</v>
      </c>
      <c r="AC81" s="88">
        <v>0.03</v>
      </c>
      <c r="AD81" s="40">
        <v>98.7</v>
      </c>
      <c r="AE81" s="40">
        <v>101.7</v>
      </c>
      <c r="AF81" s="41">
        <f t="shared" si="24"/>
        <v>3.0911854103343461E-2</v>
      </c>
      <c r="AG81" s="42">
        <v>0</v>
      </c>
      <c r="AH81" s="43">
        <v>119.6</v>
      </c>
      <c r="AI81" s="43">
        <v>155.19999999999999</v>
      </c>
      <c r="AJ81" s="44">
        <f t="shared" si="25"/>
        <v>0</v>
      </c>
      <c r="AK81" s="45">
        <v>0</v>
      </c>
      <c r="AL81" s="46">
        <v>1</v>
      </c>
      <c r="AM81" s="46">
        <v>1</v>
      </c>
      <c r="AN81" s="47">
        <f t="shared" si="26"/>
        <v>0</v>
      </c>
      <c r="AO81" s="48">
        <f t="shared" si="27"/>
        <v>1</v>
      </c>
    </row>
    <row r="82" spans="1:41" s="49" customFormat="1" x14ac:dyDescent="0.3">
      <c r="A82" s="95" t="s">
        <v>100</v>
      </c>
      <c r="B82" s="71" t="s">
        <v>106</v>
      </c>
      <c r="C82" s="69">
        <v>27.5</v>
      </c>
      <c r="D82" s="69">
        <f t="shared" si="0"/>
        <v>23.913043478260871</v>
      </c>
      <c r="E82" s="31"/>
      <c r="F82" s="66">
        <f t="shared" si="16"/>
        <v>20.326086956521738</v>
      </c>
      <c r="G82" s="68">
        <f t="shared" si="17"/>
        <v>1.0855321959357898</v>
      </c>
      <c r="H82" s="67">
        <f t="shared" si="18"/>
        <v>3.5869565217391304</v>
      </c>
      <c r="I82" s="66">
        <f t="shared" si="19"/>
        <v>25.651578330433985</v>
      </c>
      <c r="J82" s="32"/>
      <c r="K82" s="70">
        <f t="shared" si="20"/>
        <v>29.499315079999079</v>
      </c>
      <c r="L82" s="56">
        <f t="shared" si="1"/>
        <v>1.9993150799990786</v>
      </c>
      <c r="M82" s="57">
        <f t="shared" si="2"/>
        <v>7.2702366545421046E-2</v>
      </c>
      <c r="N82" s="60"/>
      <c r="O82" s="64"/>
      <c r="P82" s="33"/>
      <c r="Q82" s="87">
        <v>0</v>
      </c>
      <c r="R82" s="61">
        <v>15.63</v>
      </c>
      <c r="S82" s="61">
        <v>18.214700000000001</v>
      </c>
      <c r="T82" s="35">
        <f t="shared" si="21"/>
        <v>0</v>
      </c>
      <c r="U82" s="93">
        <v>0.9</v>
      </c>
      <c r="V82" s="62">
        <v>94.6</v>
      </c>
      <c r="W82" s="62">
        <v>102.6</v>
      </c>
      <c r="X82" s="54">
        <f t="shared" si="22"/>
        <v>0.97610993657505296</v>
      </c>
      <c r="Y82" s="94">
        <v>7.0000000000000007E-2</v>
      </c>
      <c r="Z82" s="37">
        <v>91.3</v>
      </c>
      <c r="AA82" s="37">
        <v>102.4</v>
      </c>
      <c r="AB82" s="38">
        <f t="shared" si="23"/>
        <v>7.8510405257393237E-2</v>
      </c>
      <c r="AC82" s="88">
        <v>0.03</v>
      </c>
      <c r="AD82" s="40">
        <v>98.7</v>
      </c>
      <c r="AE82" s="40">
        <v>101.7</v>
      </c>
      <c r="AF82" s="41">
        <f t="shared" si="24"/>
        <v>3.0911854103343461E-2</v>
      </c>
      <c r="AG82" s="42">
        <v>0</v>
      </c>
      <c r="AH82" s="43">
        <v>119.6</v>
      </c>
      <c r="AI82" s="43">
        <v>155.19999999999999</v>
      </c>
      <c r="AJ82" s="44">
        <f t="shared" si="25"/>
        <v>0</v>
      </c>
      <c r="AK82" s="45">
        <v>0</v>
      </c>
      <c r="AL82" s="46">
        <v>1</v>
      </c>
      <c r="AM82" s="46">
        <v>1</v>
      </c>
      <c r="AN82" s="47">
        <f t="shared" si="26"/>
        <v>0</v>
      </c>
      <c r="AO82" s="48">
        <f t="shared" si="27"/>
        <v>1</v>
      </c>
    </row>
    <row r="83" spans="1:41" s="49" customFormat="1" x14ac:dyDescent="0.3">
      <c r="A83" s="95" t="s">
        <v>101</v>
      </c>
      <c r="B83" s="71" t="s">
        <v>106</v>
      </c>
      <c r="C83" s="69">
        <v>0.56000000000000005</v>
      </c>
      <c r="D83" s="69">
        <f t="shared" si="0"/>
        <v>0.48695652173913051</v>
      </c>
      <c r="E83" s="31"/>
      <c r="F83" s="66">
        <f t="shared" si="16"/>
        <v>0.41391304347826091</v>
      </c>
      <c r="G83" s="68">
        <f t="shared" si="17"/>
        <v>1.1600049799832373</v>
      </c>
      <c r="H83" s="67">
        <f t="shared" si="18"/>
        <v>7.3043478260869571E-2</v>
      </c>
      <c r="I83" s="66">
        <f t="shared" si="19"/>
        <v>0.5531846699756704</v>
      </c>
      <c r="J83" s="32"/>
      <c r="K83" s="70">
        <f t="shared" si="20"/>
        <v>0.63616237047202095</v>
      </c>
      <c r="L83" s="56">
        <f t="shared" si="1"/>
        <v>7.6162370472020902E-2</v>
      </c>
      <c r="M83" s="57">
        <f t="shared" si="2"/>
        <v>0.13600423298575159</v>
      </c>
      <c r="N83" s="60"/>
      <c r="O83" s="64"/>
      <c r="P83" s="33"/>
      <c r="Q83" s="87">
        <v>0.94</v>
      </c>
      <c r="R83" s="61">
        <v>15.63</v>
      </c>
      <c r="S83" s="61">
        <v>18.214700000000001</v>
      </c>
      <c r="T83" s="35">
        <f t="shared" si="21"/>
        <v>1.0954458093410109</v>
      </c>
      <c r="U83" s="76">
        <v>0</v>
      </c>
      <c r="V83" s="62">
        <v>94.6</v>
      </c>
      <c r="W83" s="62">
        <v>102.6</v>
      </c>
      <c r="X83" s="54">
        <f t="shared" si="22"/>
        <v>0</v>
      </c>
      <c r="Y83" s="94">
        <v>0.03</v>
      </c>
      <c r="Z83" s="37">
        <v>91.3</v>
      </c>
      <c r="AA83" s="37">
        <v>102.4</v>
      </c>
      <c r="AB83" s="38">
        <f t="shared" si="23"/>
        <v>3.364731653888281E-2</v>
      </c>
      <c r="AC83" s="88">
        <v>0.03</v>
      </c>
      <c r="AD83" s="40">
        <v>98.7</v>
      </c>
      <c r="AE83" s="40">
        <v>101.7</v>
      </c>
      <c r="AF83" s="41">
        <f t="shared" si="24"/>
        <v>3.0911854103343461E-2</v>
      </c>
      <c r="AG83" s="42">
        <v>0</v>
      </c>
      <c r="AH83" s="43">
        <v>119.6</v>
      </c>
      <c r="AI83" s="43">
        <v>155.19999999999999</v>
      </c>
      <c r="AJ83" s="44">
        <f t="shared" si="25"/>
        <v>0</v>
      </c>
      <c r="AK83" s="45">
        <v>0</v>
      </c>
      <c r="AL83" s="46">
        <v>1</v>
      </c>
      <c r="AM83" s="46">
        <v>1</v>
      </c>
      <c r="AN83" s="47">
        <f t="shared" si="26"/>
        <v>0</v>
      </c>
      <c r="AO83" s="48">
        <f t="shared" si="27"/>
        <v>1</v>
      </c>
    </row>
    <row r="84" spans="1:41" s="49" customFormat="1" x14ac:dyDescent="0.3">
      <c r="A84" s="30" t="s">
        <v>102</v>
      </c>
      <c r="B84" s="71" t="s">
        <v>106</v>
      </c>
      <c r="C84" s="69">
        <v>0.56000000000000005</v>
      </c>
      <c r="D84" s="69">
        <f t="shared" si="0"/>
        <v>0.48695652173913051</v>
      </c>
      <c r="E84" s="31"/>
      <c r="F84" s="66">
        <f t="shared" si="16"/>
        <v>0.41391304347826091</v>
      </c>
      <c r="G84" s="68">
        <f t="shared" si="17"/>
        <v>1.1600049799832373</v>
      </c>
      <c r="H84" s="67">
        <f t="shared" si="18"/>
        <v>7.3043478260869571E-2</v>
      </c>
      <c r="I84" s="66">
        <f t="shared" si="19"/>
        <v>0.5531846699756704</v>
      </c>
      <c r="J84" s="32"/>
      <c r="K84" s="70">
        <f t="shared" si="20"/>
        <v>0.63616237047202095</v>
      </c>
      <c r="L84" s="56">
        <f t="shared" si="1"/>
        <v>7.6162370472020902E-2</v>
      </c>
      <c r="M84" s="57">
        <f t="shared" si="2"/>
        <v>0.13600423298575159</v>
      </c>
      <c r="N84" s="60"/>
      <c r="O84" s="64"/>
      <c r="P84" s="33"/>
      <c r="Q84" s="87">
        <v>0.94</v>
      </c>
      <c r="R84" s="61">
        <v>15.63</v>
      </c>
      <c r="S84" s="61">
        <v>18.214700000000001</v>
      </c>
      <c r="T84" s="35">
        <f t="shared" si="21"/>
        <v>1.0954458093410109</v>
      </c>
      <c r="U84" s="76">
        <v>0</v>
      </c>
      <c r="V84" s="62">
        <v>94.6</v>
      </c>
      <c r="W84" s="62">
        <v>102.6</v>
      </c>
      <c r="X84" s="54">
        <f t="shared" si="22"/>
        <v>0</v>
      </c>
      <c r="Y84" s="94">
        <v>0.03</v>
      </c>
      <c r="Z84" s="37">
        <v>91.3</v>
      </c>
      <c r="AA84" s="37">
        <v>102.4</v>
      </c>
      <c r="AB84" s="38">
        <f t="shared" si="23"/>
        <v>3.364731653888281E-2</v>
      </c>
      <c r="AC84" s="88">
        <v>0.03</v>
      </c>
      <c r="AD84" s="40">
        <v>98.7</v>
      </c>
      <c r="AE84" s="40">
        <v>101.7</v>
      </c>
      <c r="AF84" s="41">
        <f t="shared" si="24"/>
        <v>3.0911854103343461E-2</v>
      </c>
      <c r="AG84" s="42">
        <v>0</v>
      </c>
      <c r="AH84" s="43">
        <v>119.6</v>
      </c>
      <c r="AI84" s="43">
        <v>155.19999999999999</v>
      </c>
      <c r="AJ84" s="44">
        <f t="shared" si="25"/>
        <v>0</v>
      </c>
      <c r="AK84" s="45">
        <v>0</v>
      </c>
      <c r="AL84" s="46">
        <v>1</v>
      </c>
      <c r="AM84" s="46">
        <v>1</v>
      </c>
      <c r="AN84" s="47">
        <f t="shared" si="26"/>
        <v>0</v>
      </c>
      <c r="AO84" s="48">
        <f t="shared" si="27"/>
        <v>1</v>
      </c>
    </row>
    <row r="85" spans="1:41" s="49" customFormat="1" x14ac:dyDescent="0.3">
      <c r="A85" s="30" t="s">
        <v>103</v>
      </c>
      <c r="B85" s="71" t="s">
        <v>106</v>
      </c>
      <c r="C85" s="69">
        <v>0.49</v>
      </c>
      <c r="D85" s="69">
        <f t="shared" si="0"/>
        <v>0.42608695652173917</v>
      </c>
      <c r="E85" s="31"/>
      <c r="F85" s="66">
        <f t="shared" si="16"/>
        <v>0.36217391304347829</v>
      </c>
      <c r="G85" s="68">
        <f t="shared" si="17"/>
        <v>1.1600049799832373</v>
      </c>
      <c r="H85" s="67">
        <f t="shared" si="18"/>
        <v>6.3913043478260878E-2</v>
      </c>
      <c r="I85" s="66">
        <f t="shared" si="19"/>
        <v>0.48403658622871165</v>
      </c>
      <c r="J85" s="32"/>
      <c r="K85" s="70">
        <f t="shared" si="20"/>
        <v>0.55664207416301836</v>
      </c>
      <c r="L85" s="56">
        <f t="shared" si="1"/>
        <v>6.6642074163018372E-2</v>
      </c>
      <c r="M85" s="57">
        <f t="shared" si="2"/>
        <v>0.13600423298575179</v>
      </c>
      <c r="N85" s="60"/>
      <c r="O85" s="64"/>
      <c r="P85" s="33"/>
      <c r="Q85" s="73">
        <v>0.94</v>
      </c>
      <c r="R85" s="61">
        <v>15.63</v>
      </c>
      <c r="S85" s="61">
        <v>18.214700000000001</v>
      </c>
      <c r="T85" s="35">
        <f t="shared" si="21"/>
        <v>1.0954458093410109</v>
      </c>
      <c r="U85" s="76">
        <v>0</v>
      </c>
      <c r="V85" s="62">
        <v>94.6</v>
      </c>
      <c r="W85" s="62">
        <v>102.6</v>
      </c>
      <c r="X85" s="54">
        <f t="shared" si="22"/>
        <v>0</v>
      </c>
      <c r="Y85" s="79">
        <v>0.03</v>
      </c>
      <c r="Z85" s="37">
        <v>91.3</v>
      </c>
      <c r="AA85" s="37">
        <v>102.4</v>
      </c>
      <c r="AB85" s="38">
        <f t="shared" si="23"/>
        <v>3.364731653888281E-2</v>
      </c>
      <c r="AC85" s="82">
        <v>0.03</v>
      </c>
      <c r="AD85" s="40">
        <v>98.7</v>
      </c>
      <c r="AE85" s="40">
        <v>101.7</v>
      </c>
      <c r="AF85" s="41">
        <f t="shared" si="24"/>
        <v>3.0911854103343461E-2</v>
      </c>
      <c r="AG85" s="42">
        <v>0</v>
      </c>
      <c r="AH85" s="43">
        <v>119.6</v>
      </c>
      <c r="AI85" s="43">
        <v>155.19999999999999</v>
      </c>
      <c r="AJ85" s="44">
        <f t="shared" si="25"/>
        <v>0</v>
      </c>
      <c r="AK85" s="45">
        <v>0</v>
      </c>
      <c r="AL85" s="46">
        <v>1</v>
      </c>
      <c r="AM85" s="46">
        <v>1</v>
      </c>
      <c r="AN85" s="47">
        <f t="shared" si="26"/>
        <v>0</v>
      </c>
      <c r="AO85" s="48">
        <f t="shared" si="27"/>
        <v>1</v>
      </c>
    </row>
    <row r="86" spans="1:41" s="49" customFormat="1" x14ac:dyDescent="0.3">
      <c r="A86" s="96" t="s">
        <v>104</v>
      </c>
      <c r="B86" s="71" t="s">
        <v>106</v>
      </c>
      <c r="C86" s="69">
        <v>0.48</v>
      </c>
      <c r="D86" s="69">
        <f t="shared" si="0"/>
        <v>0.41739130434782612</v>
      </c>
      <c r="E86" s="31"/>
      <c r="F86" s="66">
        <f t="shared" si="16"/>
        <v>0.3547826086956522</v>
      </c>
      <c r="G86" s="68">
        <f t="shared" si="17"/>
        <v>1.1600049799832373</v>
      </c>
      <c r="H86" s="67">
        <f t="shared" si="18"/>
        <v>6.2608695652173918E-2</v>
      </c>
      <c r="I86" s="66">
        <f t="shared" si="19"/>
        <v>0.47415828855057462</v>
      </c>
      <c r="J86" s="32"/>
      <c r="K86" s="70">
        <f t="shared" si="20"/>
        <v>0.54528203183316082</v>
      </c>
      <c r="L86" s="56">
        <f t="shared" si="1"/>
        <v>6.5282031833160836E-2</v>
      </c>
      <c r="M86" s="57">
        <f t="shared" si="2"/>
        <v>0.13600423298575176</v>
      </c>
      <c r="N86" s="60"/>
      <c r="O86" s="64"/>
      <c r="P86" s="33"/>
      <c r="Q86" s="73">
        <v>0.94</v>
      </c>
      <c r="R86" s="61">
        <v>15.63</v>
      </c>
      <c r="S86" s="61">
        <v>18.214700000000001</v>
      </c>
      <c r="T86" s="35">
        <f t="shared" si="21"/>
        <v>1.0954458093410109</v>
      </c>
      <c r="U86" s="76">
        <v>0</v>
      </c>
      <c r="V86" s="62">
        <v>94.6</v>
      </c>
      <c r="W86" s="62">
        <v>102.6</v>
      </c>
      <c r="X86" s="54">
        <f t="shared" si="22"/>
        <v>0</v>
      </c>
      <c r="Y86" s="79">
        <v>0.03</v>
      </c>
      <c r="Z86" s="37">
        <v>91.3</v>
      </c>
      <c r="AA86" s="37">
        <v>102.4</v>
      </c>
      <c r="AB86" s="38">
        <f t="shared" si="23"/>
        <v>3.364731653888281E-2</v>
      </c>
      <c r="AC86" s="82">
        <v>0.03</v>
      </c>
      <c r="AD86" s="40">
        <v>98.7</v>
      </c>
      <c r="AE86" s="40">
        <v>101.7</v>
      </c>
      <c r="AF86" s="41">
        <f t="shared" si="24"/>
        <v>3.0911854103343461E-2</v>
      </c>
      <c r="AG86" s="42">
        <v>0</v>
      </c>
      <c r="AH86" s="43">
        <v>119.6</v>
      </c>
      <c r="AI86" s="43">
        <v>155.19999999999999</v>
      </c>
      <c r="AJ86" s="44">
        <f t="shared" si="25"/>
        <v>0</v>
      </c>
      <c r="AK86" s="45">
        <v>0</v>
      </c>
      <c r="AL86" s="46">
        <v>1</v>
      </c>
      <c r="AM86" s="46">
        <v>1</v>
      </c>
      <c r="AN86" s="47">
        <f t="shared" si="26"/>
        <v>0</v>
      </c>
      <c r="AO86" s="48">
        <f t="shared" si="27"/>
        <v>1</v>
      </c>
    </row>
    <row r="87" spans="1:41" s="49" customFormat="1" x14ac:dyDescent="0.3">
      <c r="A87" s="96" t="s">
        <v>105</v>
      </c>
      <c r="B87" s="71" t="s">
        <v>106</v>
      </c>
      <c r="C87" s="69">
        <v>0.49</v>
      </c>
      <c r="D87" s="69">
        <f t="shared" si="0"/>
        <v>0.42608695652173917</v>
      </c>
      <c r="E87" s="31"/>
      <c r="F87" s="66">
        <f t="shared" si="16"/>
        <v>0.36217391304347829</v>
      </c>
      <c r="G87" s="68">
        <f t="shared" si="17"/>
        <v>1.1600049799832373</v>
      </c>
      <c r="H87" s="67">
        <f t="shared" si="18"/>
        <v>6.3913043478260878E-2</v>
      </c>
      <c r="I87" s="66">
        <f t="shared" si="19"/>
        <v>0.48403658622871165</v>
      </c>
      <c r="J87" s="32"/>
      <c r="K87" s="70">
        <f t="shared" si="20"/>
        <v>0.55664207416301836</v>
      </c>
      <c r="L87" s="56">
        <f t="shared" si="1"/>
        <v>6.6642074163018372E-2</v>
      </c>
      <c r="M87" s="57">
        <f t="shared" si="2"/>
        <v>0.13600423298575179</v>
      </c>
      <c r="N87" s="60"/>
      <c r="O87" s="64"/>
      <c r="P87" s="33"/>
      <c r="Q87" s="73">
        <v>0.94</v>
      </c>
      <c r="R87" s="61">
        <v>15.63</v>
      </c>
      <c r="S87" s="61">
        <v>18.214700000000001</v>
      </c>
      <c r="T87" s="35">
        <f t="shared" si="21"/>
        <v>1.0954458093410109</v>
      </c>
      <c r="U87" s="76">
        <v>0</v>
      </c>
      <c r="V87" s="62">
        <v>94.6</v>
      </c>
      <c r="W87" s="62">
        <v>102.6</v>
      </c>
      <c r="X87" s="54">
        <f t="shared" si="22"/>
        <v>0</v>
      </c>
      <c r="Y87" s="79">
        <v>0.03</v>
      </c>
      <c r="Z87" s="37">
        <v>91.3</v>
      </c>
      <c r="AA87" s="37">
        <v>102.4</v>
      </c>
      <c r="AB87" s="38">
        <f t="shared" si="23"/>
        <v>3.364731653888281E-2</v>
      </c>
      <c r="AC87" s="82">
        <v>0.03</v>
      </c>
      <c r="AD87" s="40">
        <v>98.7</v>
      </c>
      <c r="AE87" s="40">
        <v>101.7</v>
      </c>
      <c r="AF87" s="41">
        <f t="shared" si="24"/>
        <v>3.0911854103343461E-2</v>
      </c>
      <c r="AG87" s="42">
        <v>0</v>
      </c>
      <c r="AH87" s="43">
        <v>119.6</v>
      </c>
      <c r="AI87" s="43">
        <v>155.19999999999999</v>
      </c>
      <c r="AJ87" s="44">
        <f t="shared" si="25"/>
        <v>0</v>
      </c>
      <c r="AK87" s="45">
        <v>0</v>
      </c>
      <c r="AL87" s="46">
        <v>1</v>
      </c>
      <c r="AM87" s="46">
        <v>1</v>
      </c>
      <c r="AN87" s="47">
        <f t="shared" si="26"/>
        <v>0</v>
      </c>
      <c r="AO87" s="48">
        <f t="shared" si="27"/>
        <v>1</v>
      </c>
    </row>
    <row r="88" spans="1:41" s="49" customFormat="1" x14ac:dyDescent="0.3">
      <c r="A88" s="30" t="s">
        <v>105</v>
      </c>
      <c r="B88" s="71" t="s">
        <v>120</v>
      </c>
      <c r="C88" s="69">
        <v>0.63</v>
      </c>
      <c r="D88" s="69">
        <f t="shared" ref="D88:D151" si="28">C88/1.15</f>
        <v>0.5478260869565218</v>
      </c>
      <c r="E88" s="31"/>
      <c r="F88" s="66">
        <f t="shared" si="16"/>
        <v>0.46565217391304353</v>
      </c>
      <c r="G88" s="68">
        <f t="shared" si="17"/>
        <v>1.1653678822776712</v>
      </c>
      <c r="H88" s="67">
        <f t="shared" si="18"/>
        <v>8.2173913043478264E-2</v>
      </c>
      <c r="I88" s="66">
        <f t="shared" si="19"/>
        <v>0.62483000083451556</v>
      </c>
      <c r="J88" s="32"/>
      <c r="K88" s="70">
        <f t="shared" si="20"/>
        <v>0.71855450095969287</v>
      </c>
      <c r="L88" s="56">
        <f t="shared" ref="L88:L151" si="29">K88-C88</f>
        <v>8.8554500959692861E-2</v>
      </c>
      <c r="M88" s="57">
        <f t="shared" ref="M88:M151" si="30">L88/C88</f>
        <v>0.14056269993602041</v>
      </c>
      <c r="N88" s="60"/>
      <c r="O88" s="64"/>
      <c r="P88" s="33"/>
      <c r="Q88" s="34">
        <v>1</v>
      </c>
      <c r="R88" s="61">
        <v>15.63</v>
      </c>
      <c r="S88" s="61">
        <v>18.214700000000001</v>
      </c>
      <c r="T88" s="35">
        <f t="shared" si="21"/>
        <v>1.1653678822776712</v>
      </c>
      <c r="U88" s="76">
        <v>0</v>
      </c>
      <c r="V88" s="62">
        <v>94.6</v>
      </c>
      <c r="W88" s="62">
        <v>102.6</v>
      </c>
      <c r="X88" s="54">
        <f t="shared" si="22"/>
        <v>0</v>
      </c>
      <c r="Y88" s="36">
        <v>0</v>
      </c>
      <c r="Z88" s="37">
        <v>91.3</v>
      </c>
      <c r="AA88" s="37">
        <v>102.4</v>
      </c>
      <c r="AB88" s="38">
        <f t="shared" si="23"/>
        <v>0</v>
      </c>
      <c r="AC88" s="39">
        <v>0</v>
      </c>
      <c r="AD88" s="40">
        <v>98.7</v>
      </c>
      <c r="AE88" s="40">
        <v>101.7</v>
      </c>
      <c r="AF88" s="41">
        <f t="shared" si="24"/>
        <v>0</v>
      </c>
      <c r="AG88" s="42">
        <v>0</v>
      </c>
      <c r="AH88" s="43">
        <v>119.6</v>
      </c>
      <c r="AI88" s="43">
        <v>155.19999999999999</v>
      </c>
      <c r="AJ88" s="44">
        <f t="shared" si="25"/>
        <v>0</v>
      </c>
      <c r="AK88" s="45">
        <v>0</v>
      </c>
      <c r="AL88" s="46">
        <v>1</v>
      </c>
      <c r="AM88" s="46">
        <v>1</v>
      </c>
      <c r="AN88" s="47">
        <f t="shared" si="26"/>
        <v>0</v>
      </c>
      <c r="AO88" s="48">
        <f t="shared" si="27"/>
        <v>1</v>
      </c>
    </row>
    <row r="89" spans="1:41" s="49" customFormat="1" x14ac:dyDescent="0.3">
      <c r="A89" s="30" t="s">
        <v>108</v>
      </c>
      <c r="B89" s="71" t="s">
        <v>120</v>
      </c>
      <c r="C89" s="69">
        <v>1.2</v>
      </c>
      <c r="D89" s="69">
        <f t="shared" si="28"/>
        <v>1.0434782608695652</v>
      </c>
      <c r="E89" s="31"/>
      <c r="F89" s="66">
        <f t="shared" si="16"/>
        <v>0.88695652173913042</v>
      </c>
      <c r="G89" s="68">
        <f t="shared" si="17"/>
        <v>1.1653678822776712</v>
      </c>
      <c r="H89" s="67">
        <f t="shared" si="18"/>
        <v>0.15652173913043477</v>
      </c>
      <c r="I89" s="66">
        <f t="shared" si="19"/>
        <v>1.1901523825419345</v>
      </c>
      <c r="J89" s="32"/>
      <c r="K89" s="70">
        <f t="shared" si="20"/>
        <v>1.3686752399232245</v>
      </c>
      <c r="L89" s="56">
        <f t="shared" si="29"/>
        <v>0.16867523992322453</v>
      </c>
      <c r="M89" s="57">
        <f t="shared" si="30"/>
        <v>0.14056269993602044</v>
      </c>
      <c r="N89" s="60"/>
      <c r="O89" s="64"/>
      <c r="P89" s="33"/>
      <c r="Q89" s="34">
        <v>1</v>
      </c>
      <c r="R89" s="61">
        <v>15.63</v>
      </c>
      <c r="S89" s="61">
        <v>18.214700000000001</v>
      </c>
      <c r="T89" s="35">
        <f t="shared" si="21"/>
        <v>1.1653678822776712</v>
      </c>
      <c r="U89" s="76">
        <v>0</v>
      </c>
      <c r="V89" s="62">
        <v>94.6</v>
      </c>
      <c r="W89" s="62">
        <v>102.6</v>
      </c>
      <c r="X89" s="54">
        <f t="shared" si="22"/>
        <v>0</v>
      </c>
      <c r="Y89" s="36">
        <v>0</v>
      </c>
      <c r="Z89" s="37">
        <v>91.3</v>
      </c>
      <c r="AA89" s="37">
        <v>102.4</v>
      </c>
      <c r="AB89" s="38">
        <f t="shared" si="23"/>
        <v>0</v>
      </c>
      <c r="AC89" s="39">
        <v>0</v>
      </c>
      <c r="AD89" s="40">
        <v>98.7</v>
      </c>
      <c r="AE89" s="40">
        <v>101.7</v>
      </c>
      <c r="AF89" s="41">
        <f t="shared" si="24"/>
        <v>0</v>
      </c>
      <c r="AG89" s="42">
        <v>0</v>
      </c>
      <c r="AH89" s="43">
        <v>119.6</v>
      </c>
      <c r="AI89" s="43">
        <v>155.19999999999999</v>
      </c>
      <c r="AJ89" s="44">
        <f t="shared" si="25"/>
        <v>0</v>
      </c>
      <c r="AK89" s="45">
        <v>0</v>
      </c>
      <c r="AL89" s="46">
        <v>1</v>
      </c>
      <c r="AM89" s="46">
        <v>1</v>
      </c>
      <c r="AN89" s="47">
        <f t="shared" si="26"/>
        <v>0</v>
      </c>
      <c r="AO89" s="48">
        <f t="shared" si="27"/>
        <v>1</v>
      </c>
    </row>
    <row r="90" spans="1:41" s="49" customFormat="1" x14ac:dyDescent="0.3">
      <c r="A90" s="30" t="s">
        <v>109</v>
      </c>
      <c r="B90" s="71" t="s">
        <v>120</v>
      </c>
      <c r="C90" s="69">
        <v>2.63</v>
      </c>
      <c r="D90" s="69">
        <f t="shared" si="28"/>
        <v>2.2869565217391306</v>
      </c>
      <c r="E90" s="31"/>
      <c r="F90" s="66">
        <f t="shared" si="16"/>
        <v>1.943913043478261</v>
      </c>
      <c r="G90" s="68">
        <f t="shared" si="17"/>
        <v>1.1653678822776712</v>
      </c>
      <c r="H90" s="67">
        <f t="shared" si="18"/>
        <v>0.34304347826086956</v>
      </c>
      <c r="I90" s="66">
        <f t="shared" si="19"/>
        <v>2.6084173050710735</v>
      </c>
      <c r="J90" s="32"/>
      <c r="K90" s="70">
        <f t="shared" si="20"/>
        <v>2.9996799008317341</v>
      </c>
      <c r="L90" s="56">
        <f t="shared" si="29"/>
        <v>0.36967990083173419</v>
      </c>
      <c r="M90" s="57">
        <f t="shared" si="30"/>
        <v>0.14056269993602061</v>
      </c>
      <c r="N90" s="60"/>
      <c r="O90" s="64"/>
      <c r="P90" s="33"/>
      <c r="Q90" s="34">
        <v>1</v>
      </c>
      <c r="R90" s="61">
        <v>15.63</v>
      </c>
      <c r="S90" s="61">
        <v>18.214700000000001</v>
      </c>
      <c r="T90" s="35">
        <f t="shared" si="21"/>
        <v>1.1653678822776712</v>
      </c>
      <c r="U90" s="76">
        <v>0</v>
      </c>
      <c r="V90" s="62">
        <v>94.6</v>
      </c>
      <c r="W90" s="62">
        <v>102.6</v>
      </c>
      <c r="X90" s="54">
        <f t="shared" si="22"/>
        <v>0</v>
      </c>
      <c r="Y90" s="36">
        <v>0</v>
      </c>
      <c r="Z90" s="37">
        <v>91.3</v>
      </c>
      <c r="AA90" s="37">
        <v>102.4</v>
      </c>
      <c r="AB90" s="38">
        <f t="shared" si="23"/>
        <v>0</v>
      </c>
      <c r="AC90" s="39">
        <v>0</v>
      </c>
      <c r="AD90" s="40">
        <v>98.7</v>
      </c>
      <c r="AE90" s="40">
        <v>101.7</v>
      </c>
      <c r="AF90" s="41">
        <f t="shared" si="24"/>
        <v>0</v>
      </c>
      <c r="AG90" s="42">
        <v>0</v>
      </c>
      <c r="AH90" s="43">
        <v>119.6</v>
      </c>
      <c r="AI90" s="43">
        <v>155.19999999999999</v>
      </c>
      <c r="AJ90" s="44">
        <f t="shared" si="25"/>
        <v>0</v>
      </c>
      <c r="AK90" s="45">
        <v>0</v>
      </c>
      <c r="AL90" s="46">
        <v>1</v>
      </c>
      <c r="AM90" s="46">
        <v>1</v>
      </c>
      <c r="AN90" s="47">
        <f t="shared" si="26"/>
        <v>0</v>
      </c>
      <c r="AO90" s="48">
        <f t="shared" si="27"/>
        <v>1</v>
      </c>
    </row>
    <row r="91" spans="1:41" s="49" customFormat="1" x14ac:dyDescent="0.3">
      <c r="A91" s="30" t="s">
        <v>110</v>
      </c>
      <c r="B91" s="71" t="s">
        <v>120</v>
      </c>
      <c r="C91" s="69">
        <v>2.63</v>
      </c>
      <c r="D91" s="69">
        <f t="shared" si="28"/>
        <v>2.2869565217391306</v>
      </c>
      <c r="E91" s="31"/>
      <c r="F91" s="66">
        <f t="shared" si="16"/>
        <v>1.943913043478261</v>
      </c>
      <c r="G91" s="68">
        <f t="shared" si="17"/>
        <v>1.1653678822776712</v>
      </c>
      <c r="H91" s="67">
        <f t="shared" si="18"/>
        <v>0.34304347826086956</v>
      </c>
      <c r="I91" s="66">
        <f t="shared" si="19"/>
        <v>2.6084173050710735</v>
      </c>
      <c r="J91" s="32"/>
      <c r="K91" s="70">
        <f t="shared" si="20"/>
        <v>2.9996799008317341</v>
      </c>
      <c r="L91" s="56">
        <f t="shared" si="29"/>
        <v>0.36967990083173419</v>
      </c>
      <c r="M91" s="57">
        <f t="shared" si="30"/>
        <v>0.14056269993602061</v>
      </c>
      <c r="N91" s="60"/>
      <c r="O91" s="64"/>
      <c r="P91" s="33"/>
      <c r="Q91" s="34">
        <v>1</v>
      </c>
      <c r="R91" s="61">
        <v>15.63</v>
      </c>
      <c r="S91" s="61">
        <v>18.214700000000001</v>
      </c>
      <c r="T91" s="35">
        <f t="shared" si="21"/>
        <v>1.1653678822776712</v>
      </c>
      <c r="U91" s="76">
        <v>0</v>
      </c>
      <c r="V91" s="62">
        <v>94.6</v>
      </c>
      <c r="W91" s="62">
        <v>102.6</v>
      </c>
      <c r="X91" s="54">
        <f t="shared" si="22"/>
        <v>0</v>
      </c>
      <c r="Y91" s="36">
        <v>0</v>
      </c>
      <c r="Z91" s="37">
        <v>91.3</v>
      </c>
      <c r="AA91" s="37">
        <v>102.4</v>
      </c>
      <c r="AB91" s="38">
        <f t="shared" si="23"/>
        <v>0</v>
      </c>
      <c r="AC91" s="39">
        <v>0</v>
      </c>
      <c r="AD91" s="40">
        <v>98.7</v>
      </c>
      <c r="AE91" s="40">
        <v>101.7</v>
      </c>
      <c r="AF91" s="41">
        <f t="shared" si="24"/>
        <v>0</v>
      </c>
      <c r="AG91" s="42">
        <v>0</v>
      </c>
      <c r="AH91" s="43">
        <v>119.6</v>
      </c>
      <c r="AI91" s="43">
        <v>155.19999999999999</v>
      </c>
      <c r="AJ91" s="44">
        <f t="shared" si="25"/>
        <v>0</v>
      </c>
      <c r="AK91" s="45">
        <v>0</v>
      </c>
      <c r="AL91" s="46">
        <v>1</v>
      </c>
      <c r="AM91" s="46">
        <v>1</v>
      </c>
      <c r="AN91" s="47">
        <f t="shared" si="26"/>
        <v>0</v>
      </c>
      <c r="AO91" s="48">
        <f t="shared" si="27"/>
        <v>1</v>
      </c>
    </row>
    <row r="92" spans="1:41" s="49" customFormat="1" x14ac:dyDescent="0.3">
      <c r="A92" s="30" t="s">
        <v>111</v>
      </c>
      <c r="B92" s="71" t="s">
        <v>120</v>
      </c>
      <c r="C92" s="69">
        <v>2.63</v>
      </c>
      <c r="D92" s="69">
        <f t="shared" si="28"/>
        <v>2.2869565217391306</v>
      </c>
      <c r="E92" s="31"/>
      <c r="F92" s="66">
        <f t="shared" si="16"/>
        <v>1.943913043478261</v>
      </c>
      <c r="G92" s="68">
        <f t="shared" si="17"/>
        <v>1.1653678822776712</v>
      </c>
      <c r="H92" s="67">
        <f t="shared" si="18"/>
        <v>0.34304347826086956</v>
      </c>
      <c r="I92" s="66">
        <f t="shared" si="19"/>
        <v>2.6084173050710735</v>
      </c>
      <c r="J92" s="32"/>
      <c r="K92" s="70">
        <f t="shared" si="20"/>
        <v>2.9996799008317341</v>
      </c>
      <c r="L92" s="56">
        <f t="shared" si="29"/>
        <v>0.36967990083173419</v>
      </c>
      <c r="M92" s="57">
        <f t="shared" si="30"/>
        <v>0.14056269993602061</v>
      </c>
      <c r="N92" s="60"/>
      <c r="O92" s="64"/>
      <c r="P92" s="33"/>
      <c r="Q92" s="34">
        <v>1</v>
      </c>
      <c r="R92" s="61">
        <v>15.63</v>
      </c>
      <c r="S92" s="61">
        <v>18.214700000000001</v>
      </c>
      <c r="T92" s="35">
        <f t="shared" si="21"/>
        <v>1.1653678822776712</v>
      </c>
      <c r="U92" s="76">
        <v>0</v>
      </c>
      <c r="V92" s="62">
        <v>94.6</v>
      </c>
      <c r="W92" s="62">
        <v>102.6</v>
      </c>
      <c r="X92" s="54">
        <f t="shared" si="22"/>
        <v>0</v>
      </c>
      <c r="Y92" s="36">
        <v>0</v>
      </c>
      <c r="Z92" s="37">
        <v>91.3</v>
      </c>
      <c r="AA92" s="37">
        <v>102.4</v>
      </c>
      <c r="AB92" s="38">
        <f t="shared" si="23"/>
        <v>0</v>
      </c>
      <c r="AC92" s="39">
        <v>0</v>
      </c>
      <c r="AD92" s="40">
        <v>98.7</v>
      </c>
      <c r="AE92" s="40">
        <v>101.7</v>
      </c>
      <c r="AF92" s="41">
        <f t="shared" si="24"/>
        <v>0</v>
      </c>
      <c r="AG92" s="42">
        <v>0</v>
      </c>
      <c r="AH92" s="43">
        <v>119.6</v>
      </c>
      <c r="AI92" s="43">
        <v>155.19999999999999</v>
      </c>
      <c r="AJ92" s="44">
        <f t="shared" si="25"/>
        <v>0</v>
      </c>
      <c r="AK92" s="45">
        <v>0</v>
      </c>
      <c r="AL92" s="46">
        <v>1</v>
      </c>
      <c r="AM92" s="46">
        <v>1</v>
      </c>
      <c r="AN92" s="47">
        <f t="shared" si="26"/>
        <v>0</v>
      </c>
      <c r="AO92" s="48">
        <f t="shared" si="27"/>
        <v>1</v>
      </c>
    </row>
    <row r="93" spans="1:41" s="49" customFormat="1" x14ac:dyDescent="0.3">
      <c r="A93" s="30" t="s">
        <v>112</v>
      </c>
      <c r="B93" s="71" t="s">
        <v>120</v>
      </c>
      <c r="C93" s="69">
        <v>3.25</v>
      </c>
      <c r="D93" s="69">
        <f t="shared" si="28"/>
        <v>2.8260869565217392</v>
      </c>
      <c r="E93" s="31"/>
      <c r="F93" s="66">
        <f t="shared" si="16"/>
        <v>2.4021739130434785</v>
      </c>
      <c r="G93" s="68">
        <f t="shared" si="17"/>
        <v>1.1653678822776712</v>
      </c>
      <c r="H93" s="67">
        <f t="shared" si="18"/>
        <v>0.42391304347826086</v>
      </c>
      <c r="I93" s="66">
        <f t="shared" si="19"/>
        <v>3.2233293693844058</v>
      </c>
      <c r="J93" s="32"/>
      <c r="K93" s="70">
        <f t="shared" si="20"/>
        <v>3.7068287747920663</v>
      </c>
      <c r="L93" s="56">
        <f t="shared" si="29"/>
        <v>0.45682877479206629</v>
      </c>
      <c r="M93" s="57">
        <f t="shared" si="30"/>
        <v>0.14056269993602039</v>
      </c>
      <c r="N93" s="60"/>
      <c r="O93" s="64"/>
      <c r="P93" s="33"/>
      <c r="Q93" s="34">
        <v>1</v>
      </c>
      <c r="R93" s="61">
        <v>15.63</v>
      </c>
      <c r="S93" s="61">
        <v>18.214700000000001</v>
      </c>
      <c r="T93" s="35">
        <f t="shared" si="21"/>
        <v>1.1653678822776712</v>
      </c>
      <c r="U93" s="76">
        <v>0</v>
      </c>
      <c r="V93" s="62">
        <v>94.6</v>
      </c>
      <c r="W93" s="62">
        <v>102.6</v>
      </c>
      <c r="X93" s="54">
        <f t="shared" si="22"/>
        <v>0</v>
      </c>
      <c r="Y93" s="36">
        <v>0</v>
      </c>
      <c r="Z93" s="37">
        <v>91.3</v>
      </c>
      <c r="AA93" s="37">
        <v>102.4</v>
      </c>
      <c r="AB93" s="38">
        <f t="shared" si="23"/>
        <v>0</v>
      </c>
      <c r="AC93" s="39">
        <v>0</v>
      </c>
      <c r="AD93" s="40">
        <v>98.7</v>
      </c>
      <c r="AE93" s="40">
        <v>101.7</v>
      </c>
      <c r="AF93" s="41">
        <f t="shared" si="24"/>
        <v>0</v>
      </c>
      <c r="AG93" s="42">
        <v>0</v>
      </c>
      <c r="AH93" s="43">
        <v>119.6</v>
      </c>
      <c r="AI93" s="43">
        <v>155.19999999999999</v>
      </c>
      <c r="AJ93" s="44">
        <f t="shared" si="25"/>
        <v>0</v>
      </c>
      <c r="AK93" s="45">
        <v>0</v>
      </c>
      <c r="AL93" s="46">
        <v>1</v>
      </c>
      <c r="AM93" s="46">
        <v>1</v>
      </c>
      <c r="AN93" s="47">
        <f t="shared" si="26"/>
        <v>0</v>
      </c>
      <c r="AO93" s="48">
        <f t="shared" si="27"/>
        <v>1</v>
      </c>
    </row>
    <row r="94" spans="1:41" s="49" customFormat="1" x14ac:dyDescent="0.3">
      <c r="A94" s="30" t="s">
        <v>113</v>
      </c>
      <c r="B94" s="71" t="s">
        <v>120</v>
      </c>
      <c r="C94" s="69">
        <v>3.25</v>
      </c>
      <c r="D94" s="69">
        <f t="shared" si="28"/>
        <v>2.8260869565217392</v>
      </c>
      <c r="E94" s="31"/>
      <c r="F94" s="66">
        <f t="shared" si="16"/>
        <v>2.4021739130434785</v>
      </c>
      <c r="G94" s="68">
        <f t="shared" si="17"/>
        <v>1.1653678822776712</v>
      </c>
      <c r="H94" s="67">
        <f t="shared" si="18"/>
        <v>0.42391304347826086</v>
      </c>
      <c r="I94" s="66">
        <f t="shared" si="19"/>
        <v>3.2233293693844058</v>
      </c>
      <c r="J94" s="32"/>
      <c r="K94" s="70">
        <f t="shared" si="20"/>
        <v>3.7068287747920663</v>
      </c>
      <c r="L94" s="56">
        <f t="shared" si="29"/>
        <v>0.45682877479206629</v>
      </c>
      <c r="M94" s="57">
        <f t="shared" si="30"/>
        <v>0.14056269993602039</v>
      </c>
      <c r="N94" s="60"/>
      <c r="O94" s="64"/>
      <c r="P94" s="33"/>
      <c r="Q94" s="34">
        <v>1</v>
      </c>
      <c r="R94" s="61">
        <v>15.63</v>
      </c>
      <c r="S94" s="61">
        <v>18.214700000000001</v>
      </c>
      <c r="T94" s="35">
        <f t="shared" si="21"/>
        <v>1.1653678822776712</v>
      </c>
      <c r="U94" s="76">
        <v>0</v>
      </c>
      <c r="V94" s="62">
        <v>94.6</v>
      </c>
      <c r="W94" s="62">
        <v>102.6</v>
      </c>
      <c r="X94" s="54">
        <f t="shared" si="22"/>
        <v>0</v>
      </c>
      <c r="Y94" s="36">
        <v>0</v>
      </c>
      <c r="Z94" s="37">
        <v>91.3</v>
      </c>
      <c r="AA94" s="37">
        <v>102.4</v>
      </c>
      <c r="AB94" s="38">
        <f t="shared" si="23"/>
        <v>0</v>
      </c>
      <c r="AC94" s="39">
        <v>0</v>
      </c>
      <c r="AD94" s="40">
        <v>98.7</v>
      </c>
      <c r="AE94" s="40">
        <v>101.7</v>
      </c>
      <c r="AF94" s="41">
        <f t="shared" si="24"/>
        <v>0</v>
      </c>
      <c r="AG94" s="42">
        <v>0</v>
      </c>
      <c r="AH94" s="43">
        <v>119.6</v>
      </c>
      <c r="AI94" s="43">
        <v>155.19999999999999</v>
      </c>
      <c r="AJ94" s="44">
        <f t="shared" si="25"/>
        <v>0</v>
      </c>
      <c r="AK94" s="45">
        <v>0</v>
      </c>
      <c r="AL94" s="46">
        <v>1</v>
      </c>
      <c r="AM94" s="46">
        <v>1</v>
      </c>
      <c r="AN94" s="47">
        <f t="shared" si="26"/>
        <v>0</v>
      </c>
      <c r="AO94" s="48">
        <f t="shared" si="27"/>
        <v>1</v>
      </c>
    </row>
    <row r="95" spans="1:41" s="49" customFormat="1" x14ac:dyDescent="0.3">
      <c r="A95" s="30" t="s">
        <v>114</v>
      </c>
      <c r="B95" s="71" t="s">
        <v>120</v>
      </c>
      <c r="C95" s="69">
        <v>3.25</v>
      </c>
      <c r="D95" s="69">
        <f t="shared" si="28"/>
        <v>2.8260869565217392</v>
      </c>
      <c r="E95" s="31"/>
      <c r="F95" s="66">
        <f t="shared" si="16"/>
        <v>2.4021739130434785</v>
      </c>
      <c r="G95" s="68">
        <f t="shared" si="17"/>
        <v>1.1653678822776712</v>
      </c>
      <c r="H95" s="67">
        <f t="shared" si="18"/>
        <v>0.42391304347826086</v>
      </c>
      <c r="I95" s="66">
        <f t="shared" si="19"/>
        <v>3.2233293693844058</v>
      </c>
      <c r="J95" s="32"/>
      <c r="K95" s="70">
        <f t="shared" si="20"/>
        <v>3.7068287747920663</v>
      </c>
      <c r="L95" s="56">
        <f t="shared" si="29"/>
        <v>0.45682877479206629</v>
      </c>
      <c r="M95" s="57">
        <f t="shared" si="30"/>
        <v>0.14056269993602039</v>
      </c>
      <c r="N95" s="60"/>
      <c r="O95" s="64"/>
      <c r="P95" s="33"/>
      <c r="Q95" s="34">
        <v>1</v>
      </c>
      <c r="R95" s="61">
        <v>15.63</v>
      </c>
      <c r="S95" s="61">
        <v>18.214700000000001</v>
      </c>
      <c r="T95" s="35">
        <f t="shared" si="21"/>
        <v>1.1653678822776712</v>
      </c>
      <c r="U95" s="76">
        <v>0</v>
      </c>
      <c r="V95" s="62">
        <v>94.6</v>
      </c>
      <c r="W95" s="62">
        <v>102.6</v>
      </c>
      <c r="X95" s="54">
        <f t="shared" si="22"/>
        <v>0</v>
      </c>
      <c r="Y95" s="36">
        <v>0</v>
      </c>
      <c r="Z95" s="37">
        <v>91.3</v>
      </c>
      <c r="AA95" s="37">
        <v>102.4</v>
      </c>
      <c r="AB95" s="38">
        <f t="shared" si="23"/>
        <v>0</v>
      </c>
      <c r="AC95" s="39">
        <v>0</v>
      </c>
      <c r="AD95" s="40">
        <v>98.7</v>
      </c>
      <c r="AE95" s="40">
        <v>101.7</v>
      </c>
      <c r="AF95" s="41">
        <f t="shared" si="24"/>
        <v>0</v>
      </c>
      <c r="AG95" s="42">
        <v>0</v>
      </c>
      <c r="AH95" s="43">
        <v>119.6</v>
      </c>
      <c r="AI95" s="43">
        <v>155.19999999999999</v>
      </c>
      <c r="AJ95" s="44">
        <f t="shared" si="25"/>
        <v>0</v>
      </c>
      <c r="AK95" s="45">
        <v>0</v>
      </c>
      <c r="AL95" s="46">
        <v>1</v>
      </c>
      <c r="AM95" s="46">
        <v>1</v>
      </c>
      <c r="AN95" s="47">
        <f t="shared" si="26"/>
        <v>0</v>
      </c>
      <c r="AO95" s="48">
        <f t="shared" si="27"/>
        <v>1</v>
      </c>
    </row>
    <row r="96" spans="1:41" s="49" customFormat="1" x14ac:dyDescent="0.3">
      <c r="A96" s="30" t="s">
        <v>115</v>
      </c>
      <c r="B96" s="71" t="s">
        <v>120</v>
      </c>
      <c r="C96" s="69">
        <v>3.25</v>
      </c>
      <c r="D96" s="69">
        <f t="shared" si="28"/>
        <v>2.8260869565217392</v>
      </c>
      <c r="E96" s="31"/>
      <c r="F96" s="66">
        <f t="shared" si="16"/>
        <v>2.4021739130434785</v>
      </c>
      <c r="G96" s="68">
        <f t="shared" si="17"/>
        <v>1.1653678822776712</v>
      </c>
      <c r="H96" s="67">
        <f t="shared" si="18"/>
        <v>0.42391304347826086</v>
      </c>
      <c r="I96" s="66">
        <f t="shared" si="19"/>
        <v>3.2233293693844058</v>
      </c>
      <c r="J96" s="32"/>
      <c r="K96" s="70">
        <f t="shared" si="20"/>
        <v>3.7068287747920663</v>
      </c>
      <c r="L96" s="56">
        <f t="shared" si="29"/>
        <v>0.45682877479206629</v>
      </c>
      <c r="M96" s="57">
        <f t="shared" si="30"/>
        <v>0.14056269993602039</v>
      </c>
      <c r="N96" s="60"/>
      <c r="O96" s="64"/>
      <c r="P96" s="33"/>
      <c r="Q96" s="34">
        <v>1</v>
      </c>
      <c r="R96" s="61">
        <v>15.63</v>
      </c>
      <c r="S96" s="61">
        <v>18.214700000000001</v>
      </c>
      <c r="T96" s="35">
        <f t="shared" si="21"/>
        <v>1.1653678822776712</v>
      </c>
      <c r="U96" s="76">
        <v>0</v>
      </c>
      <c r="V96" s="62">
        <v>94.6</v>
      </c>
      <c r="W96" s="62">
        <v>102.6</v>
      </c>
      <c r="X96" s="54">
        <f t="shared" si="22"/>
        <v>0</v>
      </c>
      <c r="Y96" s="36">
        <v>0</v>
      </c>
      <c r="Z96" s="37">
        <v>91.3</v>
      </c>
      <c r="AA96" s="37">
        <v>102.4</v>
      </c>
      <c r="AB96" s="38">
        <f t="shared" si="23"/>
        <v>0</v>
      </c>
      <c r="AC96" s="39">
        <v>0</v>
      </c>
      <c r="AD96" s="40">
        <v>98.7</v>
      </c>
      <c r="AE96" s="40">
        <v>101.7</v>
      </c>
      <c r="AF96" s="41">
        <f t="shared" si="24"/>
        <v>0</v>
      </c>
      <c r="AG96" s="42">
        <v>0</v>
      </c>
      <c r="AH96" s="43">
        <v>119.6</v>
      </c>
      <c r="AI96" s="43">
        <v>155.19999999999999</v>
      </c>
      <c r="AJ96" s="44">
        <f t="shared" si="25"/>
        <v>0</v>
      </c>
      <c r="AK96" s="45">
        <v>0</v>
      </c>
      <c r="AL96" s="46">
        <v>1</v>
      </c>
      <c r="AM96" s="46">
        <v>1</v>
      </c>
      <c r="AN96" s="47">
        <f t="shared" si="26"/>
        <v>0</v>
      </c>
      <c r="AO96" s="48">
        <f t="shared" si="27"/>
        <v>1</v>
      </c>
    </row>
    <row r="97" spans="1:41" s="49" customFormat="1" x14ac:dyDescent="0.3">
      <c r="A97" s="30" t="s">
        <v>116</v>
      </c>
      <c r="B97" s="71" t="s">
        <v>120</v>
      </c>
      <c r="C97" s="69">
        <v>1.83</v>
      </c>
      <c r="D97" s="69">
        <f t="shared" si="28"/>
        <v>1.5913043478260871</v>
      </c>
      <c r="E97" s="31"/>
      <c r="F97" s="66">
        <f t="shared" si="16"/>
        <v>1.3526086956521739</v>
      </c>
      <c r="G97" s="68">
        <f t="shared" si="17"/>
        <v>1.1653678822776712</v>
      </c>
      <c r="H97" s="67">
        <f t="shared" si="18"/>
        <v>0.23869565217391306</v>
      </c>
      <c r="I97" s="66">
        <f t="shared" si="19"/>
        <v>1.81498238337645</v>
      </c>
      <c r="J97" s="32"/>
      <c r="K97" s="70">
        <f t="shared" si="20"/>
        <v>2.0872297408829175</v>
      </c>
      <c r="L97" s="56">
        <f t="shared" si="29"/>
        <v>0.25722974088291739</v>
      </c>
      <c r="M97" s="57">
        <f t="shared" si="30"/>
        <v>0.14056269993602041</v>
      </c>
      <c r="N97" s="60"/>
      <c r="O97" s="64"/>
      <c r="P97" s="33"/>
      <c r="Q97" s="34">
        <v>1</v>
      </c>
      <c r="R97" s="61">
        <v>15.63</v>
      </c>
      <c r="S97" s="61">
        <v>18.214700000000001</v>
      </c>
      <c r="T97" s="35">
        <f t="shared" si="21"/>
        <v>1.1653678822776712</v>
      </c>
      <c r="U97" s="76">
        <v>0</v>
      </c>
      <c r="V97" s="62">
        <v>94.6</v>
      </c>
      <c r="W97" s="62">
        <v>102.6</v>
      </c>
      <c r="X97" s="54">
        <f t="shared" si="22"/>
        <v>0</v>
      </c>
      <c r="Y97" s="36">
        <v>0</v>
      </c>
      <c r="Z97" s="37">
        <v>91.3</v>
      </c>
      <c r="AA97" s="37">
        <v>102.4</v>
      </c>
      <c r="AB97" s="38">
        <f t="shared" si="23"/>
        <v>0</v>
      </c>
      <c r="AC97" s="39">
        <v>0</v>
      </c>
      <c r="AD97" s="40">
        <v>98.7</v>
      </c>
      <c r="AE97" s="40">
        <v>101.7</v>
      </c>
      <c r="AF97" s="41">
        <f t="shared" si="24"/>
        <v>0</v>
      </c>
      <c r="AG97" s="42">
        <v>0</v>
      </c>
      <c r="AH97" s="43">
        <v>119.6</v>
      </c>
      <c r="AI97" s="43">
        <v>155.19999999999999</v>
      </c>
      <c r="AJ97" s="44">
        <f t="shared" si="25"/>
        <v>0</v>
      </c>
      <c r="AK97" s="45">
        <v>0</v>
      </c>
      <c r="AL97" s="46">
        <v>1</v>
      </c>
      <c r="AM97" s="46">
        <v>1</v>
      </c>
      <c r="AN97" s="47">
        <f t="shared" si="26"/>
        <v>0</v>
      </c>
      <c r="AO97" s="48">
        <f t="shared" si="27"/>
        <v>1</v>
      </c>
    </row>
    <row r="98" spans="1:41" s="49" customFormat="1" x14ac:dyDescent="0.3">
      <c r="A98" s="30" t="s">
        <v>117</v>
      </c>
      <c r="B98" s="71" t="s">
        <v>120</v>
      </c>
      <c r="C98" s="69">
        <v>2.92</v>
      </c>
      <c r="D98" s="69">
        <f t="shared" si="28"/>
        <v>2.5391304347826087</v>
      </c>
      <c r="E98" s="31"/>
      <c r="F98" s="66">
        <f t="shared" si="16"/>
        <v>2.1582608695652175</v>
      </c>
      <c r="G98" s="68">
        <f t="shared" si="17"/>
        <v>1.1653678822776712</v>
      </c>
      <c r="H98" s="67">
        <f t="shared" si="18"/>
        <v>0.38086956521739129</v>
      </c>
      <c r="I98" s="66">
        <f t="shared" si="19"/>
        <v>2.8960374641853739</v>
      </c>
      <c r="J98" s="32"/>
      <c r="K98" s="70">
        <f t="shared" si="20"/>
        <v>3.3304430838131798</v>
      </c>
      <c r="L98" s="56">
        <f t="shared" si="29"/>
        <v>0.41044308381317984</v>
      </c>
      <c r="M98" s="57">
        <f t="shared" si="30"/>
        <v>0.1405626999360205</v>
      </c>
      <c r="N98" s="60"/>
      <c r="O98" s="64"/>
      <c r="P98" s="33"/>
      <c r="Q98" s="34">
        <v>1</v>
      </c>
      <c r="R98" s="61">
        <v>15.63</v>
      </c>
      <c r="S98" s="61">
        <v>18.214700000000001</v>
      </c>
      <c r="T98" s="35">
        <f t="shared" si="21"/>
        <v>1.1653678822776712</v>
      </c>
      <c r="U98" s="76">
        <v>0</v>
      </c>
      <c r="V98" s="62">
        <v>94.6</v>
      </c>
      <c r="W98" s="62">
        <v>102.6</v>
      </c>
      <c r="X98" s="54">
        <f t="shared" si="22"/>
        <v>0</v>
      </c>
      <c r="Y98" s="36">
        <v>0</v>
      </c>
      <c r="Z98" s="37">
        <v>91.3</v>
      </c>
      <c r="AA98" s="37">
        <v>102.4</v>
      </c>
      <c r="AB98" s="38">
        <f t="shared" si="23"/>
        <v>0</v>
      </c>
      <c r="AC98" s="39">
        <v>0</v>
      </c>
      <c r="AD98" s="40">
        <v>98.7</v>
      </c>
      <c r="AE98" s="40">
        <v>101.7</v>
      </c>
      <c r="AF98" s="41">
        <f t="shared" si="24"/>
        <v>0</v>
      </c>
      <c r="AG98" s="42">
        <v>0</v>
      </c>
      <c r="AH98" s="43">
        <v>119.6</v>
      </c>
      <c r="AI98" s="43">
        <v>155.19999999999999</v>
      </c>
      <c r="AJ98" s="44">
        <f t="shared" si="25"/>
        <v>0</v>
      </c>
      <c r="AK98" s="45">
        <v>0</v>
      </c>
      <c r="AL98" s="46">
        <v>1</v>
      </c>
      <c r="AM98" s="46">
        <v>1</v>
      </c>
      <c r="AN98" s="47">
        <f t="shared" si="26"/>
        <v>0</v>
      </c>
      <c r="AO98" s="48">
        <f t="shared" si="27"/>
        <v>1</v>
      </c>
    </row>
    <row r="99" spans="1:41" s="49" customFormat="1" x14ac:dyDescent="0.3">
      <c r="A99" s="30" t="s">
        <v>118</v>
      </c>
      <c r="B99" s="71" t="s">
        <v>120</v>
      </c>
      <c r="C99" s="69">
        <v>2.78</v>
      </c>
      <c r="D99" s="69">
        <f t="shared" si="28"/>
        <v>2.4173913043478259</v>
      </c>
      <c r="E99" s="31"/>
      <c r="F99" s="66">
        <f t="shared" si="16"/>
        <v>2.054782608695652</v>
      </c>
      <c r="G99" s="68">
        <f t="shared" si="17"/>
        <v>1.1653678822776712</v>
      </c>
      <c r="H99" s="67">
        <f t="shared" si="18"/>
        <v>0.36260869565217385</v>
      </c>
      <c r="I99" s="66">
        <f t="shared" si="19"/>
        <v>2.7571863528888145</v>
      </c>
      <c r="J99" s="32"/>
      <c r="K99" s="70">
        <f t="shared" si="20"/>
        <v>3.1707643058221366</v>
      </c>
      <c r="L99" s="56">
        <f t="shared" si="29"/>
        <v>0.39076430582213684</v>
      </c>
      <c r="M99" s="57">
        <f t="shared" si="30"/>
        <v>0.14056269993602044</v>
      </c>
      <c r="N99" s="60"/>
      <c r="O99" s="64"/>
      <c r="P99" s="33"/>
      <c r="Q99" s="34">
        <v>1</v>
      </c>
      <c r="R99" s="61">
        <v>15.63</v>
      </c>
      <c r="S99" s="61">
        <v>18.214700000000001</v>
      </c>
      <c r="T99" s="35">
        <f t="shared" si="21"/>
        <v>1.1653678822776712</v>
      </c>
      <c r="U99" s="76">
        <v>0</v>
      </c>
      <c r="V99" s="62">
        <v>94.6</v>
      </c>
      <c r="W99" s="62">
        <v>102.6</v>
      </c>
      <c r="X99" s="54">
        <f t="shared" si="22"/>
        <v>0</v>
      </c>
      <c r="Y99" s="36">
        <v>0</v>
      </c>
      <c r="Z99" s="37">
        <v>91.3</v>
      </c>
      <c r="AA99" s="37">
        <v>102.4</v>
      </c>
      <c r="AB99" s="38">
        <f t="shared" si="23"/>
        <v>0</v>
      </c>
      <c r="AC99" s="39">
        <v>0</v>
      </c>
      <c r="AD99" s="40">
        <v>98.7</v>
      </c>
      <c r="AE99" s="40">
        <v>101.7</v>
      </c>
      <c r="AF99" s="41">
        <f t="shared" si="24"/>
        <v>0</v>
      </c>
      <c r="AG99" s="42">
        <v>0</v>
      </c>
      <c r="AH99" s="43">
        <v>119.6</v>
      </c>
      <c r="AI99" s="43">
        <v>155.19999999999999</v>
      </c>
      <c r="AJ99" s="44">
        <f t="shared" si="25"/>
        <v>0</v>
      </c>
      <c r="AK99" s="45">
        <v>0</v>
      </c>
      <c r="AL99" s="46">
        <v>1</v>
      </c>
      <c r="AM99" s="46">
        <v>1</v>
      </c>
      <c r="AN99" s="47">
        <f t="shared" si="26"/>
        <v>0</v>
      </c>
      <c r="AO99" s="48">
        <f t="shared" si="27"/>
        <v>1</v>
      </c>
    </row>
    <row r="100" spans="1:41" s="49" customFormat="1" x14ac:dyDescent="0.3">
      <c r="A100" s="30" t="s">
        <v>119</v>
      </c>
      <c r="B100" s="71" t="s">
        <v>120</v>
      </c>
      <c r="C100" s="69">
        <v>2.92</v>
      </c>
      <c r="D100" s="69">
        <f t="shared" si="28"/>
        <v>2.5391304347826087</v>
      </c>
      <c r="E100" s="31"/>
      <c r="F100" s="66">
        <f t="shared" si="16"/>
        <v>2.1582608695652175</v>
      </c>
      <c r="G100" s="68">
        <f t="shared" si="17"/>
        <v>1.1653678822776712</v>
      </c>
      <c r="H100" s="67">
        <f t="shared" si="18"/>
        <v>0.38086956521739129</v>
      </c>
      <c r="I100" s="66">
        <f t="shared" si="19"/>
        <v>2.8960374641853739</v>
      </c>
      <c r="J100" s="32"/>
      <c r="K100" s="70">
        <f t="shared" si="20"/>
        <v>3.3304430838131798</v>
      </c>
      <c r="L100" s="56">
        <f t="shared" si="29"/>
        <v>0.41044308381317984</v>
      </c>
      <c r="M100" s="57">
        <f t="shared" si="30"/>
        <v>0.1405626999360205</v>
      </c>
      <c r="N100" s="60"/>
      <c r="O100" s="64"/>
      <c r="P100" s="33"/>
      <c r="Q100" s="34">
        <v>1</v>
      </c>
      <c r="R100" s="61">
        <v>15.63</v>
      </c>
      <c r="S100" s="61">
        <v>18.214700000000001</v>
      </c>
      <c r="T100" s="35">
        <f t="shared" si="21"/>
        <v>1.1653678822776712</v>
      </c>
      <c r="U100" s="76">
        <v>0</v>
      </c>
      <c r="V100" s="62">
        <v>94.6</v>
      </c>
      <c r="W100" s="62">
        <v>102.6</v>
      </c>
      <c r="X100" s="54">
        <f t="shared" si="22"/>
        <v>0</v>
      </c>
      <c r="Y100" s="36">
        <v>0</v>
      </c>
      <c r="Z100" s="37">
        <v>91.3</v>
      </c>
      <c r="AA100" s="37">
        <v>102.4</v>
      </c>
      <c r="AB100" s="38">
        <f t="shared" si="23"/>
        <v>0</v>
      </c>
      <c r="AC100" s="39">
        <v>0</v>
      </c>
      <c r="AD100" s="40">
        <v>98.7</v>
      </c>
      <c r="AE100" s="40">
        <v>101.7</v>
      </c>
      <c r="AF100" s="41">
        <f t="shared" si="24"/>
        <v>0</v>
      </c>
      <c r="AG100" s="42">
        <v>0</v>
      </c>
      <c r="AH100" s="43">
        <v>119.6</v>
      </c>
      <c r="AI100" s="43">
        <v>155.19999999999999</v>
      </c>
      <c r="AJ100" s="44">
        <f t="shared" si="25"/>
        <v>0</v>
      </c>
      <c r="AK100" s="45">
        <v>0</v>
      </c>
      <c r="AL100" s="46">
        <v>1</v>
      </c>
      <c r="AM100" s="46">
        <v>1</v>
      </c>
      <c r="AN100" s="47">
        <f t="shared" si="26"/>
        <v>0</v>
      </c>
      <c r="AO100" s="48">
        <f t="shared" si="27"/>
        <v>1</v>
      </c>
    </row>
    <row r="101" spans="1:41" s="49" customFormat="1" x14ac:dyDescent="0.3">
      <c r="A101" s="30" t="s">
        <v>122</v>
      </c>
      <c r="B101" s="71" t="s">
        <v>120</v>
      </c>
      <c r="C101" s="69">
        <v>2.92</v>
      </c>
      <c r="D101" s="69">
        <f t="shared" si="28"/>
        <v>2.5391304347826087</v>
      </c>
      <c r="E101" s="31"/>
      <c r="F101" s="66">
        <f t="shared" si="16"/>
        <v>2.1582608695652175</v>
      </c>
      <c r="G101" s="68">
        <f t="shared" si="17"/>
        <v>1.1653678822776712</v>
      </c>
      <c r="H101" s="67">
        <f t="shared" si="18"/>
        <v>0.38086956521739129</v>
      </c>
      <c r="I101" s="66">
        <f t="shared" si="19"/>
        <v>2.8960374641853739</v>
      </c>
      <c r="J101" s="32"/>
      <c r="K101" s="70">
        <f t="shared" si="20"/>
        <v>3.3304430838131798</v>
      </c>
      <c r="L101" s="56">
        <f t="shared" si="29"/>
        <v>0.41044308381317984</v>
      </c>
      <c r="M101" s="57">
        <f t="shared" si="30"/>
        <v>0.1405626999360205</v>
      </c>
      <c r="N101" s="60"/>
      <c r="O101" s="64"/>
      <c r="P101" s="33"/>
      <c r="Q101" s="34">
        <v>1</v>
      </c>
      <c r="R101" s="61">
        <v>15.63</v>
      </c>
      <c r="S101" s="61">
        <v>18.214700000000001</v>
      </c>
      <c r="T101" s="35">
        <f t="shared" si="21"/>
        <v>1.1653678822776712</v>
      </c>
      <c r="U101" s="76">
        <v>0</v>
      </c>
      <c r="V101" s="62">
        <v>94.6</v>
      </c>
      <c r="W101" s="62">
        <v>102.6</v>
      </c>
      <c r="X101" s="54">
        <f t="shared" si="22"/>
        <v>0</v>
      </c>
      <c r="Y101" s="36">
        <v>0</v>
      </c>
      <c r="Z101" s="37">
        <v>91.3</v>
      </c>
      <c r="AA101" s="37">
        <v>102.4</v>
      </c>
      <c r="AB101" s="38">
        <f t="shared" si="23"/>
        <v>0</v>
      </c>
      <c r="AC101" s="39">
        <v>0</v>
      </c>
      <c r="AD101" s="40">
        <v>98.7</v>
      </c>
      <c r="AE101" s="40">
        <v>101.7</v>
      </c>
      <c r="AF101" s="41">
        <f t="shared" si="24"/>
        <v>0</v>
      </c>
      <c r="AG101" s="42">
        <v>0</v>
      </c>
      <c r="AH101" s="43">
        <v>119.6</v>
      </c>
      <c r="AI101" s="43">
        <v>155.19999999999999</v>
      </c>
      <c r="AJ101" s="44">
        <f t="shared" si="25"/>
        <v>0</v>
      </c>
      <c r="AK101" s="45">
        <v>0</v>
      </c>
      <c r="AL101" s="46">
        <v>1</v>
      </c>
      <c r="AM101" s="46">
        <v>1</v>
      </c>
      <c r="AN101" s="47">
        <f t="shared" si="26"/>
        <v>0</v>
      </c>
      <c r="AO101" s="48">
        <f t="shared" si="27"/>
        <v>1</v>
      </c>
    </row>
    <row r="102" spans="1:41" s="49" customFormat="1" ht="15.5" customHeight="1" x14ac:dyDescent="0.3">
      <c r="A102" s="30" t="s">
        <v>123</v>
      </c>
      <c r="B102" s="71" t="s">
        <v>121</v>
      </c>
      <c r="C102" s="69">
        <v>11.52</v>
      </c>
      <c r="D102" s="69">
        <f t="shared" si="28"/>
        <v>10.017391304347827</v>
      </c>
      <c r="E102" s="31"/>
      <c r="F102" s="66">
        <f t="shared" si="16"/>
        <v>8.5147826086956524</v>
      </c>
      <c r="G102" s="68">
        <f t="shared" si="17"/>
        <v>1.1653678822776712</v>
      </c>
      <c r="H102" s="67">
        <f t="shared" si="18"/>
        <v>1.502608695652174</v>
      </c>
      <c r="I102" s="66">
        <f t="shared" si="19"/>
        <v>11.425462872402571</v>
      </c>
      <c r="J102" s="32"/>
      <c r="K102" s="70">
        <f t="shared" si="20"/>
        <v>13.139282303262956</v>
      </c>
      <c r="L102" s="56">
        <f t="shared" si="29"/>
        <v>1.6192823032629562</v>
      </c>
      <c r="M102" s="57">
        <f t="shared" si="30"/>
        <v>0.1405626999360205</v>
      </c>
      <c r="N102" s="60"/>
      <c r="O102" s="64"/>
      <c r="P102" s="33"/>
      <c r="Q102" s="34">
        <v>1</v>
      </c>
      <c r="R102" s="61">
        <v>15.63</v>
      </c>
      <c r="S102" s="61">
        <v>18.214700000000001</v>
      </c>
      <c r="T102" s="35">
        <f t="shared" si="21"/>
        <v>1.1653678822776712</v>
      </c>
      <c r="U102" s="53">
        <v>0</v>
      </c>
      <c r="V102" s="62">
        <v>94.6</v>
      </c>
      <c r="W102" s="62">
        <v>102.6</v>
      </c>
      <c r="X102" s="54">
        <f t="shared" si="22"/>
        <v>0</v>
      </c>
      <c r="Y102" s="36">
        <v>0</v>
      </c>
      <c r="Z102" s="37">
        <v>91.3</v>
      </c>
      <c r="AA102" s="37">
        <v>102.4</v>
      </c>
      <c r="AB102" s="38">
        <f t="shared" si="23"/>
        <v>0</v>
      </c>
      <c r="AC102" s="39">
        <v>0</v>
      </c>
      <c r="AD102" s="40">
        <v>98.7</v>
      </c>
      <c r="AE102" s="40">
        <v>101.7</v>
      </c>
      <c r="AF102" s="41">
        <f t="shared" si="24"/>
        <v>0</v>
      </c>
      <c r="AG102" s="42">
        <v>0</v>
      </c>
      <c r="AH102" s="43">
        <v>119.6</v>
      </c>
      <c r="AI102" s="43">
        <v>155.19999999999999</v>
      </c>
      <c r="AJ102" s="44">
        <f t="shared" si="25"/>
        <v>0</v>
      </c>
      <c r="AK102" s="45">
        <v>0</v>
      </c>
      <c r="AL102" s="46">
        <v>1</v>
      </c>
      <c r="AM102" s="46">
        <v>1</v>
      </c>
      <c r="AN102" s="47">
        <f t="shared" si="26"/>
        <v>0</v>
      </c>
      <c r="AO102" s="48">
        <f t="shared" si="27"/>
        <v>1</v>
      </c>
    </row>
    <row r="103" spans="1:41" s="49" customFormat="1" ht="15.5" customHeight="1" x14ac:dyDescent="0.3">
      <c r="A103" s="30" t="s">
        <v>124</v>
      </c>
      <c r="B103" s="71" t="s">
        <v>121</v>
      </c>
      <c r="C103" s="69">
        <v>11.52</v>
      </c>
      <c r="D103" s="69">
        <f t="shared" si="28"/>
        <v>10.017391304347827</v>
      </c>
      <c r="E103" s="31"/>
      <c r="F103" s="66">
        <f t="shared" si="16"/>
        <v>8.5147826086956524</v>
      </c>
      <c r="G103" s="68">
        <f t="shared" si="17"/>
        <v>1.1653678822776712</v>
      </c>
      <c r="H103" s="67">
        <f t="shared" si="18"/>
        <v>1.502608695652174</v>
      </c>
      <c r="I103" s="66">
        <f t="shared" si="19"/>
        <v>11.425462872402571</v>
      </c>
      <c r="J103" s="32"/>
      <c r="K103" s="70">
        <f t="shared" si="20"/>
        <v>13.139282303262956</v>
      </c>
      <c r="L103" s="56">
        <f t="shared" si="29"/>
        <v>1.6192823032629562</v>
      </c>
      <c r="M103" s="57">
        <f t="shared" si="30"/>
        <v>0.1405626999360205</v>
      </c>
      <c r="N103" s="60"/>
      <c r="O103" s="64"/>
      <c r="P103" s="33"/>
      <c r="Q103" s="34">
        <v>1</v>
      </c>
      <c r="R103" s="61">
        <v>15.63</v>
      </c>
      <c r="S103" s="61">
        <v>18.214700000000001</v>
      </c>
      <c r="T103" s="35">
        <f t="shared" si="21"/>
        <v>1.1653678822776712</v>
      </c>
      <c r="U103" s="53">
        <v>0</v>
      </c>
      <c r="V103" s="62">
        <v>94.6</v>
      </c>
      <c r="W103" s="62">
        <v>102.6</v>
      </c>
      <c r="X103" s="54">
        <f t="shared" si="22"/>
        <v>0</v>
      </c>
      <c r="Y103" s="36">
        <v>0</v>
      </c>
      <c r="Z103" s="37">
        <v>91.3</v>
      </c>
      <c r="AA103" s="37">
        <v>102.4</v>
      </c>
      <c r="AB103" s="38">
        <f t="shared" si="23"/>
        <v>0</v>
      </c>
      <c r="AC103" s="39">
        <v>0</v>
      </c>
      <c r="AD103" s="40">
        <v>98.7</v>
      </c>
      <c r="AE103" s="40">
        <v>101.7</v>
      </c>
      <c r="AF103" s="41">
        <f t="shared" si="24"/>
        <v>0</v>
      </c>
      <c r="AG103" s="42">
        <v>0</v>
      </c>
      <c r="AH103" s="43">
        <v>119.6</v>
      </c>
      <c r="AI103" s="43">
        <v>155.19999999999999</v>
      </c>
      <c r="AJ103" s="44">
        <f t="shared" si="25"/>
        <v>0</v>
      </c>
      <c r="AK103" s="45">
        <v>0</v>
      </c>
      <c r="AL103" s="46">
        <v>1</v>
      </c>
      <c r="AM103" s="46">
        <v>1</v>
      </c>
      <c r="AN103" s="47">
        <f t="shared" si="26"/>
        <v>0</v>
      </c>
      <c r="AO103" s="48">
        <f t="shared" si="27"/>
        <v>1</v>
      </c>
    </row>
    <row r="104" spans="1:41" s="49" customFormat="1" ht="15.5" customHeight="1" x14ac:dyDescent="0.3">
      <c r="A104" s="30" t="s">
        <v>112</v>
      </c>
      <c r="B104" s="71" t="s">
        <v>121</v>
      </c>
      <c r="C104" s="69">
        <v>11.52</v>
      </c>
      <c r="D104" s="69">
        <f t="shared" si="28"/>
        <v>10.017391304347827</v>
      </c>
      <c r="E104" s="31"/>
      <c r="F104" s="66">
        <f t="shared" si="16"/>
        <v>8.5147826086956524</v>
      </c>
      <c r="G104" s="68">
        <f t="shared" si="17"/>
        <v>1.1653678822776712</v>
      </c>
      <c r="H104" s="67">
        <f t="shared" si="18"/>
        <v>1.502608695652174</v>
      </c>
      <c r="I104" s="66">
        <f t="shared" si="19"/>
        <v>11.425462872402571</v>
      </c>
      <c r="J104" s="32"/>
      <c r="K104" s="70">
        <f t="shared" si="20"/>
        <v>13.139282303262956</v>
      </c>
      <c r="L104" s="56">
        <f t="shared" si="29"/>
        <v>1.6192823032629562</v>
      </c>
      <c r="M104" s="57">
        <f t="shared" si="30"/>
        <v>0.1405626999360205</v>
      </c>
      <c r="N104" s="60"/>
      <c r="O104" s="64"/>
      <c r="P104" s="33"/>
      <c r="Q104" s="34">
        <v>1</v>
      </c>
      <c r="R104" s="61">
        <v>15.63</v>
      </c>
      <c r="S104" s="61">
        <v>18.214700000000001</v>
      </c>
      <c r="T104" s="35">
        <f t="shared" si="21"/>
        <v>1.1653678822776712</v>
      </c>
      <c r="U104" s="53">
        <v>0</v>
      </c>
      <c r="V104" s="62">
        <v>94.6</v>
      </c>
      <c r="W104" s="62">
        <v>102.6</v>
      </c>
      <c r="X104" s="54">
        <f t="shared" si="22"/>
        <v>0</v>
      </c>
      <c r="Y104" s="36">
        <v>0</v>
      </c>
      <c r="Z104" s="37">
        <v>91.3</v>
      </c>
      <c r="AA104" s="37">
        <v>102.4</v>
      </c>
      <c r="AB104" s="38">
        <f t="shared" si="23"/>
        <v>0</v>
      </c>
      <c r="AC104" s="39">
        <v>0</v>
      </c>
      <c r="AD104" s="40">
        <v>98.7</v>
      </c>
      <c r="AE104" s="40">
        <v>101.7</v>
      </c>
      <c r="AF104" s="41">
        <f t="shared" si="24"/>
        <v>0</v>
      </c>
      <c r="AG104" s="42">
        <v>0</v>
      </c>
      <c r="AH104" s="43">
        <v>119.6</v>
      </c>
      <c r="AI104" s="43">
        <v>155.19999999999999</v>
      </c>
      <c r="AJ104" s="44">
        <f t="shared" si="25"/>
        <v>0</v>
      </c>
      <c r="AK104" s="45">
        <v>0</v>
      </c>
      <c r="AL104" s="46">
        <v>1</v>
      </c>
      <c r="AM104" s="46">
        <v>1</v>
      </c>
      <c r="AN104" s="47">
        <f t="shared" si="26"/>
        <v>0</v>
      </c>
      <c r="AO104" s="48">
        <f t="shared" si="27"/>
        <v>1</v>
      </c>
    </row>
    <row r="105" spans="1:41" s="49" customFormat="1" x14ac:dyDescent="0.3">
      <c r="A105" s="30" t="s">
        <v>125</v>
      </c>
      <c r="B105" s="71" t="s">
        <v>128</v>
      </c>
      <c r="C105" s="69">
        <v>1.5534839743589743</v>
      </c>
      <c r="D105" s="69">
        <v>1.5534839743589743</v>
      </c>
      <c r="E105" s="31"/>
      <c r="F105" s="66">
        <f t="shared" si="16"/>
        <v>1.3204613782051282</v>
      </c>
      <c r="G105" s="68">
        <f t="shared" si="17"/>
        <v>1.0845665961945032</v>
      </c>
      <c r="H105" s="67">
        <f t="shared" si="18"/>
        <v>0.23302259615384613</v>
      </c>
      <c r="I105" s="66">
        <f t="shared" si="19"/>
        <v>1.6651508985200847</v>
      </c>
      <c r="J105" s="32"/>
      <c r="K105" s="70">
        <f t="shared" si="20"/>
        <v>1.9149235332980972</v>
      </c>
      <c r="L105" s="56">
        <f t="shared" si="29"/>
        <v>0.36143955893912283</v>
      </c>
      <c r="M105" s="57">
        <f t="shared" si="30"/>
        <v>0.2326638477801268</v>
      </c>
      <c r="N105" s="60"/>
      <c r="O105" s="64"/>
      <c r="P105" s="33"/>
      <c r="Q105" s="34">
        <v>0</v>
      </c>
      <c r="R105" s="61">
        <v>15.63</v>
      </c>
      <c r="S105" s="61">
        <v>18.214700000000001</v>
      </c>
      <c r="T105" s="35">
        <f t="shared" si="21"/>
        <v>0</v>
      </c>
      <c r="U105" s="53">
        <v>1</v>
      </c>
      <c r="V105" s="62">
        <v>94.6</v>
      </c>
      <c r="W105" s="62">
        <v>102.6</v>
      </c>
      <c r="X105" s="54">
        <f t="shared" si="22"/>
        <v>1.0845665961945032</v>
      </c>
      <c r="Y105" s="36">
        <v>0</v>
      </c>
      <c r="Z105" s="37">
        <v>91.3</v>
      </c>
      <c r="AA105" s="37">
        <v>102.4</v>
      </c>
      <c r="AB105" s="38">
        <f t="shared" si="23"/>
        <v>0</v>
      </c>
      <c r="AC105" s="39">
        <v>0</v>
      </c>
      <c r="AD105" s="40">
        <v>98.7</v>
      </c>
      <c r="AE105" s="40">
        <v>101.7</v>
      </c>
      <c r="AF105" s="41">
        <f t="shared" si="24"/>
        <v>0</v>
      </c>
      <c r="AG105" s="42">
        <v>0</v>
      </c>
      <c r="AH105" s="43">
        <v>119.6</v>
      </c>
      <c r="AI105" s="43">
        <v>155.19999999999999</v>
      </c>
      <c r="AJ105" s="44">
        <f t="shared" si="25"/>
        <v>0</v>
      </c>
      <c r="AK105" s="45">
        <v>0</v>
      </c>
      <c r="AL105" s="46">
        <v>1</v>
      </c>
      <c r="AM105" s="46">
        <v>1</v>
      </c>
      <c r="AN105" s="47">
        <f t="shared" si="26"/>
        <v>0</v>
      </c>
      <c r="AO105" s="48">
        <f t="shared" si="27"/>
        <v>1</v>
      </c>
    </row>
    <row r="106" spans="1:41" s="49" customFormat="1" x14ac:dyDescent="0.3">
      <c r="A106" s="30" t="s">
        <v>126</v>
      </c>
      <c r="B106" s="71" t="s">
        <v>128</v>
      </c>
      <c r="C106" s="69">
        <v>2.2475177083333335</v>
      </c>
      <c r="D106" s="69">
        <v>2.2475177083333335</v>
      </c>
      <c r="E106" s="31"/>
      <c r="F106" s="66">
        <f t="shared" si="16"/>
        <v>1.9103900520833335</v>
      </c>
      <c r="G106" s="68">
        <f t="shared" si="17"/>
        <v>1.191550824341149</v>
      </c>
      <c r="H106" s="67">
        <f t="shared" si="18"/>
        <v>0.33712765625000002</v>
      </c>
      <c r="I106" s="66">
        <f t="shared" si="19"/>
        <v>2.6134544976230263</v>
      </c>
      <c r="J106" s="32"/>
      <c r="K106" s="70">
        <f t="shared" si="20"/>
        <v>3.00547267226648</v>
      </c>
      <c r="L106" s="56">
        <f t="shared" si="29"/>
        <v>0.75795496393314643</v>
      </c>
      <c r="M106" s="57">
        <f t="shared" si="30"/>
        <v>0.33724093079347284</v>
      </c>
      <c r="N106" s="60"/>
      <c r="O106" s="64"/>
      <c r="P106" s="33"/>
      <c r="Q106" s="34">
        <v>0.26</v>
      </c>
      <c r="R106" s="61">
        <v>15.63</v>
      </c>
      <c r="S106" s="61">
        <v>18.214700000000001</v>
      </c>
      <c r="T106" s="35">
        <f t="shared" si="21"/>
        <v>0.30299564939219453</v>
      </c>
      <c r="U106" s="53">
        <v>0.1</v>
      </c>
      <c r="V106" s="62">
        <v>94.6</v>
      </c>
      <c r="W106" s="62">
        <v>102.6</v>
      </c>
      <c r="X106" s="54">
        <f t="shared" si="22"/>
        <v>0.10845665961945034</v>
      </c>
      <c r="Y106" s="36">
        <v>0.18</v>
      </c>
      <c r="Z106" s="37">
        <v>91.3</v>
      </c>
      <c r="AA106" s="37">
        <v>102.4</v>
      </c>
      <c r="AB106" s="38">
        <f t="shared" si="23"/>
        <v>0.20188389923329686</v>
      </c>
      <c r="AC106" s="39">
        <v>7.0000000000000007E-2</v>
      </c>
      <c r="AD106" s="40">
        <v>98.7</v>
      </c>
      <c r="AE106" s="40">
        <v>101.7</v>
      </c>
      <c r="AF106" s="41">
        <f t="shared" si="24"/>
        <v>7.2127659574468095E-2</v>
      </c>
      <c r="AG106" s="42">
        <v>0.39</v>
      </c>
      <c r="AH106" s="43">
        <v>119.6</v>
      </c>
      <c r="AI106" s="43">
        <v>155.19999999999999</v>
      </c>
      <c r="AJ106" s="44">
        <f t="shared" si="25"/>
        <v>0.50608695652173918</v>
      </c>
      <c r="AK106" s="45">
        <v>0</v>
      </c>
      <c r="AL106" s="46">
        <v>1</v>
      </c>
      <c r="AM106" s="46">
        <v>1</v>
      </c>
      <c r="AN106" s="47">
        <f t="shared" si="26"/>
        <v>0</v>
      </c>
      <c r="AO106" s="48">
        <f t="shared" si="27"/>
        <v>1</v>
      </c>
    </row>
    <row r="107" spans="1:41" s="49" customFormat="1" x14ac:dyDescent="0.3">
      <c r="A107" s="30" t="s">
        <v>116</v>
      </c>
      <c r="B107" s="71" t="s">
        <v>128</v>
      </c>
      <c r="C107" s="69">
        <v>1.7</v>
      </c>
      <c r="D107" s="69">
        <f t="shared" si="28"/>
        <v>1.4782608695652175</v>
      </c>
      <c r="E107" s="31"/>
      <c r="F107" s="66">
        <f t="shared" si="16"/>
        <v>1.2565217391304349</v>
      </c>
      <c r="G107" s="68">
        <f t="shared" si="17"/>
        <v>1.2103871351995235</v>
      </c>
      <c r="H107" s="67">
        <f t="shared" si="18"/>
        <v>0.22173913043478263</v>
      </c>
      <c r="I107" s="66">
        <f t="shared" si="19"/>
        <v>1.7426168785767926</v>
      </c>
      <c r="J107" s="32"/>
      <c r="K107" s="70">
        <f t="shared" si="20"/>
        <v>2.0040094103633113</v>
      </c>
      <c r="L107" s="56">
        <f t="shared" si="29"/>
        <v>0.30400941036331131</v>
      </c>
      <c r="M107" s="57">
        <f t="shared" si="30"/>
        <v>0.17882906491959488</v>
      </c>
      <c r="N107" s="60"/>
      <c r="O107" s="64"/>
      <c r="P107" s="33"/>
      <c r="Q107" s="34">
        <v>1</v>
      </c>
      <c r="R107" s="61">
        <v>16.79</v>
      </c>
      <c r="S107" s="61">
        <v>20.322399999999998</v>
      </c>
      <c r="T107" s="35">
        <f t="shared" si="21"/>
        <v>1.2103871351995235</v>
      </c>
      <c r="U107" s="53">
        <v>0</v>
      </c>
      <c r="V107" s="62">
        <v>94.6</v>
      </c>
      <c r="W107" s="62">
        <v>102.6</v>
      </c>
      <c r="X107" s="54">
        <f t="shared" si="22"/>
        <v>0</v>
      </c>
      <c r="Y107" s="36">
        <v>0</v>
      </c>
      <c r="Z107" s="37">
        <v>91.3</v>
      </c>
      <c r="AA107" s="37">
        <v>102.4</v>
      </c>
      <c r="AB107" s="38">
        <f t="shared" si="23"/>
        <v>0</v>
      </c>
      <c r="AC107" s="39">
        <v>0</v>
      </c>
      <c r="AD107" s="40">
        <v>98.7</v>
      </c>
      <c r="AE107" s="40">
        <v>101.7</v>
      </c>
      <c r="AF107" s="41">
        <f t="shared" si="24"/>
        <v>0</v>
      </c>
      <c r="AG107" s="42">
        <v>0</v>
      </c>
      <c r="AH107" s="43">
        <v>119.6</v>
      </c>
      <c r="AI107" s="43">
        <v>155.19999999999999</v>
      </c>
      <c r="AJ107" s="44">
        <f t="shared" si="25"/>
        <v>0</v>
      </c>
      <c r="AK107" s="45">
        <v>0</v>
      </c>
      <c r="AL107" s="46">
        <v>1</v>
      </c>
      <c r="AM107" s="46">
        <v>1</v>
      </c>
      <c r="AN107" s="47">
        <f t="shared" si="26"/>
        <v>0</v>
      </c>
      <c r="AO107" s="48">
        <f t="shared" si="27"/>
        <v>1</v>
      </c>
    </row>
    <row r="108" spans="1:41" s="49" customFormat="1" x14ac:dyDescent="0.3">
      <c r="A108" s="30" t="s">
        <v>127</v>
      </c>
      <c r="B108" s="71" t="s">
        <v>128</v>
      </c>
      <c r="C108" s="69">
        <v>2.68</v>
      </c>
      <c r="D108" s="69">
        <f t="shared" si="28"/>
        <v>2.330434782608696</v>
      </c>
      <c r="E108" s="31"/>
      <c r="F108" s="66">
        <f t="shared" si="16"/>
        <v>1.9808695652173915</v>
      </c>
      <c r="G108" s="68">
        <f t="shared" si="17"/>
        <v>1.2103871351995235</v>
      </c>
      <c r="H108" s="67">
        <f t="shared" si="18"/>
        <v>0.34956521739130436</v>
      </c>
      <c r="I108" s="66">
        <f t="shared" si="19"/>
        <v>2.7471842556387083</v>
      </c>
      <c r="J108" s="32"/>
      <c r="K108" s="70">
        <f t="shared" si="20"/>
        <v>3.1592618939845143</v>
      </c>
      <c r="L108" s="56">
        <f t="shared" si="29"/>
        <v>0.47926189398451413</v>
      </c>
      <c r="M108" s="57">
        <f t="shared" si="30"/>
        <v>0.17882906491959483</v>
      </c>
      <c r="N108" s="60"/>
      <c r="O108" s="64"/>
      <c r="P108" s="33"/>
      <c r="Q108" s="34">
        <v>1</v>
      </c>
      <c r="R108" s="61">
        <v>16.79</v>
      </c>
      <c r="S108" s="61">
        <v>20.322399999999998</v>
      </c>
      <c r="T108" s="35">
        <f t="shared" si="21"/>
        <v>1.2103871351995235</v>
      </c>
      <c r="U108" s="53">
        <v>0</v>
      </c>
      <c r="V108" s="62">
        <v>94.6</v>
      </c>
      <c r="W108" s="62">
        <v>102.6</v>
      </c>
      <c r="X108" s="54">
        <f t="shared" si="22"/>
        <v>0</v>
      </c>
      <c r="Y108" s="36">
        <v>0</v>
      </c>
      <c r="Z108" s="37">
        <v>91.3</v>
      </c>
      <c r="AA108" s="37">
        <v>102.4</v>
      </c>
      <c r="AB108" s="38">
        <f t="shared" si="23"/>
        <v>0</v>
      </c>
      <c r="AC108" s="39">
        <v>0</v>
      </c>
      <c r="AD108" s="40">
        <v>98.7</v>
      </c>
      <c r="AE108" s="40">
        <v>101.7</v>
      </c>
      <c r="AF108" s="41">
        <f t="shared" si="24"/>
        <v>0</v>
      </c>
      <c r="AG108" s="42">
        <v>0</v>
      </c>
      <c r="AH108" s="43">
        <v>119.6</v>
      </c>
      <c r="AI108" s="43">
        <v>155.19999999999999</v>
      </c>
      <c r="AJ108" s="44">
        <f t="shared" si="25"/>
        <v>0</v>
      </c>
      <c r="AK108" s="45">
        <v>0</v>
      </c>
      <c r="AL108" s="46">
        <v>1</v>
      </c>
      <c r="AM108" s="46">
        <v>1</v>
      </c>
      <c r="AN108" s="47">
        <f t="shared" si="26"/>
        <v>0</v>
      </c>
      <c r="AO108" s="48">
        <f t="shared" si="27"/>
        <v>1</v>
      </c>
    </row>
    <row r="109" spans="1:41" s="49" customFormat="1" x14ac:dyDescent="0.3">
      <c r="A109" s="30" t="s">
        <v>117</v>
      </c>
      <c r="B109" s="71" t="s">
        <v>128</v>
      </c>
      <c r="C109" s="69">
        <v>2.7</v>
      </c>
      <c r="D109" s="69">
        <f t="shared" si="28"/>
        <v>2.347826086956522</v>
      </c>
      <c r="E109" s="31"/>
      <c r="F109" s="66">
        <f t="shared" si="16"/>
        <v>1.9956521739130435</v>
      </c>
      <c r="G109" s="68">
        <f t="shared" si="17"/>
        <v>1.2103871351995235</v>
      </c>
      <c r="H109" s="67">
        <f t="shared" si="18"/>
        <v>0.35217391304347828</v>
      </c>
      <c r="I109" s="66">
        <f t="shared" si="19"/>
        <v>2.7676856306807882</v>
      </c>
      <c r="J109" s="32"/>
      <c r="K109" s="70">
        <f t="shared" si="20"/>
        <v>3.1828384752829062</v>
      </c>
      <c r="L109" s="56">
        <f t="shared" si="29"/>
        <v>0.48283847528290602</v>
      </c>
      <c r="M109" s="57">
        <f t="shared" si="30"/>
        <v>0.1788290649195948</v>
      </c>
      <c r="N109" s="60"/>
      <c r="O109" s="64"/>
      <c r="P109" s="33"/>
      <c r="Q109" s="34">
        <v>1</v>
      </c>
      <c r="R109" s="61">
        <v>16.79</v>
      </c>
      <c r="S109" s="61">
        <v>20.322399999999998</v>
      </c>
      <c r="T109" s="35">
        <f t="shared" si="21"/>
        <v>1.2103871351995235</v>
      </c>
      <c r="U109" s="53">
        <v>0</v>
      </c>
      <c r="V109" s="62">
        <v>94.6</v>
      </c>
      <c r="W109" s="62">
        <v>102.6</v>
      </c>
      <c r="X109" s="54">
        <f t="shared" si="22"/>
        <v>0</v>
      </c>
      <c r="Y109" s="36">
        <v>0</v>
      </c>
      <c r="Z109" s="37">
        <v>91.3</v>
      </c>
      <c r="AA109" s="37">
        <v>102.4</v>
      </c>
      <c r="AB109" s="38">
        <f t="shared" si="23"/>
        <v>0</v>
      </c>
      <c r="AC109" s="39">
        <v>0</v>
      </c>
      <c r="AD109" s="40">
        <v>98.7</v>
      </c>
      <c r="AE109" s="40">
        <v>101.7</v>
      </c>
      <c r="AF109" s="41">
        <f t="shared" si="24"/>
        <v>0</v>
      </c>
      <c r="AG109" s="42">
        <v>0</v>
      </c>
      <c r="AH109" s="43">
        <v>119.6</v>
      </c>
      <c r="AI109" s="43">
        <v>155.19999999999999</v>
      </c>
      <c r="AJ109" s="44">
        <f t="shared" si="25"/>
        <v>0</v>
      </c>
      <c r="AK109" s="45">
        <v>0</v>
      </c>
      <c r="AL109" s="46">
        <v>1</v>
      </c>
      <c r="AM109" s="46">
        <v>1</v>
      </c>
      <c r="AN109" s="47">
        <f t="shared" si="26"/>
        <v>0</v>
      </c>
      <c r="AO109" s="48">
        <f t="shared" si="27"/>
        <v>1</v>
      </c>
    </row>
    <row r="110" spans="1:41" s="49" customFormat="1" x14ac:dyDescent="0.3">
      <c r="A110" s="30" t="s">
        <v>118</v>
      </c>
      <c r="B110" s="71" t="s">
        <v>128</v>
      </c>
      <c r="C110" s="69">
        <v>2.7</v>
      </c>
      <c r="D110" s="69">
        <f t="shared" si="28"/>
        <v>2.347826086956522</v>
      </c>
      <c r="E110" s="31"/>
      <c r="F110" s="66">
        <f t="shared" si="16"/>
        <v>1.9956521739130435</v>
      </c>
      <c r="G110" s="68">
        <f t="shared" si="17"/>
        <v>1.2103871351995235</v>
      </c>
      <c r="H110" s="67">
        <f t="shared" si="18"/>
        <v>0.35217391304347828</v>
      </c>
      <c r="I110" s="66">
        <f t="shared" si="19"/>
        <v>2.7676856306807882</v>
      </c>
      <c r="J110" s="32"/>
      <c r="K110" s="70">
        <f t="shared" si="20"/>
        <v>3.1828384752829062</v>
      </c>
      <c r="L110" s="56">
        <f t="shared" si="29"/>
        <v>0.48283847528290602</v>
      </c>
      <c r="M110" s="57">
        <f t="shared" si="30"/>
        <v>0.1788290649195948</v>
      </c>
      <c r="N110" s="60"/>
      <c r="O110" s="64"/>
      <c r="P110" s="33"/>
      <c r="Q110" s="34">
        <v>1</v>
      </c>
      <c r="R110" s="61">
        <v>16.79</v>
      </c>
      <c r="S110" s="61">
        <v>20.322399999999998</v>
      </c>
      <c r="T110" s="35">
        <f t="shared" si="21"/>
        <v>1.2103871351995235</v>
      </c>
      <c r="U110" s="53">
        <v>0</v>
      </c>
      <c r="V110" s="62">
        <v>94.6</v>
      </c>
      <c r="W110" s="62">
        <v>102.6</v>
      </c>
      <c r="X110" s="54">
        <f t="shared" si="22"/>
        <v>0</v>
      </c>
      <c r="Y110" s="36">
        <v>0</v>
      </c>
      <c r="Z110" s="37">
        <v>91.3</v>
      </c>
      <c r="AA110" s="37">
        <v>102.4</v>
      </c>
      <c r="AB110" s="38">
        <f t="shared" si="23"/>
        <v>0</v>
      </c>
      <c r="AC110" s="39">
        <v>0</v>
      </c>
      <c r="AD110" s="40">
        <v>98.7</v>
      </c>
      <c r="AE110" s="40">
        <v>101.7</v>
      </c>
      <c r="AF110" s="41">
        <f t="shared" si="24"/>
        <v>0</v>
      </c>
      <c r="AG110" s="42">
        <v>0</v>
      </c>
      <c r="AH110" s="43">
        <v>119.6</v>
      </c>
      <c r="AI110" s="43">
        <v>155.19999999999999</v>
      </c>
      <c r="AJ110" s="44">
        <f t="shared" si="25"/>
        <v>0</v>
      </c>
      <c r="AK110" s="45">
        <v>0</v>
      </c>
      <c r="AL110" s="46">
        <v>1</v>
      </c>
      <c r="AM110" s="46">
        <v>1</v>
      </c>
      <c r="AN110" s="47">
        <f t="shared" si="26"/>
        <v>0</v>
      </c>
      <c r="AO110" s="48">
        <f t="shared" si="27"/>
        <v>1</v>
      </c>
    </row>
    <row r="111" spans="1:41" s="49" customFormat="1" x14ac:dyDescent="0.3">
      <c r="A111" s="30" t="s">
        <v>119</v>
      </c>
      <c r="B111" s="71" t="s">
        <v>128</v>
      </c>
      <c r="C111" s="69">
        <v>2.7</v>
      </c>
      <c r="D111" s="69">
        <f t="shared" si="28"/>
        <v>2.347826086956522</v>
      </c>
      <c r="E111" s="31"/>
      <c r="F111" s="66">
        <f t="shared" si="16"/>
        <v>1.9956521739130435</v>
      </c>
      <c r="G111" s="68">
        <f t="shared" si="17"/>
        <v>1.2103871351995235</v>
      </c>
      <c r="H111" s="67">
        <f t="shared" si="18"/>
        <v>0.35217391304347828</v>
      </c>
      <c r="I111" s="66">
        <f t="shared" si="19"/>
        <v>2.7676856306807882</v>
      </c>
      <c r="J111" s="32"/>
      <c r="K111" s="70">
        <f t="shared" si="20"/>
        <v>3.1828384752829062</v>
      </c>
      <c r="L111" s="56">
        <f t="shared" si="29"/>
        <v>0.48283847528290602</v>
      </c>
      <c r="M111" s="57">
        <f t="shared" si="30"/>
        <v>0.1788290649195948</v>
      </c>
      <c r="N111" s="60"/>
      <c r="O111" s="64"/>
      <c r="P111" s="33"/>
      <c r="Q111" s="34">
        <v>1</v>
      </c>
      <c r="R111" s="61">
        <v>16.79</v>
      </c>
      <c r="S111" s="61">
        <v>20.322399999999998</v>
      </c>
      <c r="T111" s="35">
        <f t="shared" si="21"/>
        <v>1.2103871351995235</v>
      </c>
      <c r="U111" s="53">
        <v>0</v>
      </c>
      <c r="V111" s="62">
        <v>94.6</v>
      </c>
      <c r="W111" s="62">
        <v>102.6</v>
      </c>
      <c r="X111" s="54">
        <f t="shared" si="22"/>
        <v>0</v>
      </c>
      <c r="Y111" s="36">
        <v>0</v>
      </c>
      <c r="Z111" s="37">
        <v>91.3</v>
      </c>
      <c r="AA111" s="37">
        <v>102.4</v>
      </c>
      <c r="AB111" s="38">
        <f t="shared" si="23"/>
        <v>0</v>
      </c>
      <c r="AC111" s="39">
        <v>0</v>
      </c>
      <c r="AD111" s="40">
        <v>98.7</v>
      </c>
      <c r="AE111" s="40">
        <v>101.7</v>
      </c>
      <c r="AF111" s="41">
        <f t="shared" si="24"/>
        <v>0</v>
      </c>
      <c r="AG111" s="42">
        <v>0</v>
      </c>
      <c r="AH111" s="43">
        <v>119.6</v>
      </c>
      <c r="AI111" s="43">
        <v>155.19999999999999</v>
      </c>
      <c r="AJ111" s="44">
        <f t="shared" si="25"/>
        <v>0</v>
      </c>
      <c r="AK111" s="45">
        <v>0</v>
      </c>
      <c r="AL111" s="46">
        <v>1</v>
      </c>
      <c r="AM111" s="46">
        <v>1</v>
      </c>
      <c r="AN111" s="47">
        <f t="shared" si="26"/>
        <v>0</v>
      </c>
      <c r="AO111" s="48">
        <f t="shared" si="27"/>
        <v>1</v>
      </c>
    </row>
    <row r="112" spans="1:41" s="49" customFormat="1" x14ac:dyDescent="0.3">
      <c r="A112" s="30" t="s">
        <v>122</v>
      </c>
      <c r="B112" s="71" t="s">
        <v>128</v>
      </c>
      <c r="C112" s="69">
        <v>2.7</v>
      </c>
      <c r="D112" s="69">
        <f t="shared" si="28"/>
        <v>2.347826086956522</v>
      </c>
      <c r="E112" s="31"/>
      <c r="F112" s="66">
        <f t="shared" si="16"/>
        <v>1.9956521739130435</v>
      </c>
      <c r="G112" s="68">
        <f t="shared" si="17"/>
        <v>1.2103871351995235</v>
      </c>
      <c r="H112" s="67">
        <f t="shared" si="18"/>
        <v>0.35217391304347828</v>
      </c>
      <c r="I112" s="66">
        <f t="shared" si="19"/>
        <v>2.7676856306807882</v>
      </c>
      <c r="J112" s="32"/>
      <c r="K112" s="70">
        <f t="shared" si="20"/>
        <v>3.1828384752829062</v>
      </c>
      <c r="L112" s="56">
        <f t="shared" si="29"/>
        <v>0.48283847528290602</v>
      </c>
      <c r="M112" s="57">
        <f t="shared" si="30"/>
        <v>0.1788290649195948</v>
      </c>
      <c r="N112" s="60"/>
      <c r="O112" s="64"/>
      <c r="P112" s="33"/>
      <c r="Q112" s="34">
        <v>1</v>
      </c>
      <c r="R112" s="61">
        <v>16.79</v>
      </c>
      <c r="S112" s="61">
        <v>20.322399999999998</v>
      </c>
      <c r="T112" s="35">
        <f t="shared" si="21"/>
        <v>1.2103871351995235</v>
      </c>
      <c r="U112" s="53">
        <v>0</v>
      </c>
      <c r="V112" s="62">
        <v>94.6</v>
      </c>
      <c r="W112" s="62">
        <v>102.6</v>
      </c>
      <c r="X112" s="54">
        <f t="shared" si="22"/>
        <v>0</v>
      </c>
      <c r="Y112" s="36">
        <v>0</v>
      </c>
      <c r="Z112" s="37">
        <v>91.3</v>
      </c>
      <c r="AA112" s="37">
        <v>102.4</v>
      </c>
      <c r="AB112" s="38">
        <f t="shared" si="23"/>
        <v>0</v>
      </c>
      <c r="AC112" s="39">
        <v>0</v>
      </c>
      <c r="AD112" s="40">
        <v>98.7</v>
      </c>
      <c r="AE112" s="40">
        <v>101.7</v>
      </c>
      <c r="AF112" s="41">
        <f t="shared" si="24"/>
        <v>0</v>
      </c>
      <c r="AG112" s="42">
        <v>0</v>
      </c>
      <c r="AH112" s="43">
        <v>119.6</v>
      </c>
      <c r="AI112" s="43">
        <v>155.19999999999999</v>
      </c>
      <c r="AJ112" s="44">
        <f t="shared" si="25"/>
        <v>0</v>
      </c>
      <c r="AK112" s="45">
        <v>0</v>
      </c>
      <c r="AL112" s="46">
        <v>1</v>
      </c>
      <c r="AM112" s="46">
        <v>1</v>
      </c>
      <c r="AN112" s="47">
        <f t="shared" si="26"/>
        <v>0</v>
      </c>
      <c r="AO112" s="48">
        <f t="shared" si="27"/>
        <v>1</v>
      </c>
    </row>
    <row r="113" spans="1:41" s="49" customFormat="1" hidden="1" x14ac:dyDescent="0.3">
      <c r="A113" s="30" t="s">
        <v>129</v>
      </c>
      <c r="B113" s="71" t="s">
        <v>130</v>
      </c>
      <c r="C113" s="65">
        <v>1.49</v>
      </c>
      <c r="D113" s="69">
        <f t="shared" si="28"/>
        <v>1.2956521739130435</v>
      </c>
      <c r="E113" s="31"/>
      <c r="F113" s="66">
        <f t="shared" si="16"/>
        <v>1.1013043478260869</v>
      </c>
      <c r="G113" s="68">
        <f t="shared" si="17"/>
        <v>1.1779270633397314</v>
      </c>
      <c r="H113" s="67">
        <f t="shared" si="18"/>
        <v>0.19434782608695653</v>
      </c>
      <c r="I113" s="66">
        <f t="shared" si="19"/>
        <v>1.4916040223650171</v>
      </c>
      <c r="J113" s="32"/>
      <c r="K113" s="70">
        <f t="shared" si="20"/>
        <v>1.7153446257197695</v>
      </c>
      <c r="L113" s="56">
        <f t="shared" si="29"/>
        <v>0.22534462571976954</v>
      </c>
      <c r="M113" s="57">
        <f t="shared" si="30"/>
        <v>0.15123800383877151</v>
      </c>
      <c r="N113" s="60"/>
      <c r="O113" s="64"/>
      <c r="P113" s="33"/>
      <c r="Q113" s="34">
        <v>1</v>
      </c>
      <c r="R113" s="61">
        <v>15.63</v>
      </c>
      <c r="S113" s="61">
        <v>18.411000000000001</v>
      </c>
      <c r="T113" s="35">
        <f t="shared" si="21"/>
        <v>1.1779270633397314</v>
      </c>
      <c r="U113" s="53">
        <v>0</v>
      </c>
      <c r="V113" s="62">
        <v>121.7</v>
      </c>
      <c r="W113" s="62">
        <v>127.5</v>
      </c>
      <c r="X113" s="54">
        <f t="shared" si="22"/>
        <v>0</v>
      </c>
      <c r="Y113" s="36">
        <v>0</v>
      </c>
      <c r="Z113" s="37">
        <v>106</v>
      </c>
      <c r="AA113" s="37">
        <v>112.7</v>
      </c>
      <c r="AB113" s="38">
        <f t="shared" si="23"/>
        <v>0</v>
      </c>
      <c r="AC113" s="39">
        <v>0</v>
      </c>
      <c r="AD113" s="40">
        <v>106.4</v>
      </c>
      <c r="AE113" s="40">
        <v>113.9</v>
      </c>
      <c r="AF113" s="41">
        <f t="shared" si="24"/>
        <v>0</v>
      </c>
      <c r="AG113" s="42">
        <v>0</v>
      </c>
      <c r="AH113" s="43">
        <v>103.4</v>
      </c>
      <c r="AI113" s="43">
        <v>110</v>
      </c>
      <c r="AJ113" s="44">
        <f t="shared" si="25"/>
        <v>0</v>
      </c>
      <c r="AK113" s="45">
        <v>0</v>
      </c>
      <c r="AL113" s="46">
        <v>1</v>
      </c>
      <c r="AM113" s="46">
        <v>1</v>
      </c>
      <c r="AN113" s="47">
        <f t="shared" si="26"/>
        <v>0</v>
      </c>
      <c r="AO113" s="48">
        <f t="shared" si="27"/>
        <v>1</v>
      </c>
    </row>
    <row r="114" spans="1:41" s="49" customFormat="1" hidden="1" x14ac:dyDescent="0.3">
      <c r="A114" s="30" t="s">
        <v>131</v>
      </c>
      <c r="B114" s="71" t="s">
        <v>134</v>
      </c>
      <c r="C114" s="69">
        <v>115.79</v>
      </c>
      <c r="D114" s="69">
        <f t="shared" si="28"/>
        <v>100.68695652173915</v>
      </c>
      <c r="E114" s="31"/>
      <c r="F114" s="66">
        <f t="shared" si="16"/>
        <v>85.583913043478276</v>
      </c>
      <c r="G114" s="68">
        <f t="shared" si="17"/>
        <v>1.1493650883279753</v>
      </c>
      <c r="H114" s="67">
        <f t="shared" si="18"/>
        <v>15.103043478260872</v>
      </c>
      <c r="I114" s="66">
        <f t="shared" si="19"/>
        <v>113.47020525293205</v>
      </c>
      <c r="J114" s="32"/>
      <c r="K114" s="70">
        <f t="shared" si="20"/>
        <v>130.49073604087184</v>
      </c>
      <c r="L114" s="56">
        <f t="shared" si="29"/>
        <v>14.700736040871831</v>
      </c>
      <c r="M114" s="57">
        <f t="shared" si="30"/>
        <v>0.12696032507877908</v>
      </c>
      <c r="N114" s="60"/>
      <c r="O114" s="64">
        <v>131.71</v>
      </c>
      <c r="P114" s="33"/>
      <c r="Q114" s="34">
        <v>0.7</v>
      </c>
      <c r="R114" s="61">
        <v>15.63</v>
      </c>
      <c r="S114" s="61">
        <v>18.411000000000001</v>
      </c>
      <c r="T114" s="35">
        <f t="shared" si="21"/>
        <v>0.8245489443378119</v>
      </c>
      <c r="U114" s="53">
        <v>0.2</v>
      </c>
      <c r="V114" s="62">
        <v>94.6</v>
      </c>
      <c r="W114" s="62">
        <v>102.6</v>
      </c>
      <c r="X114" s="54">
        <f t="shared" si="22"/>
        <v>0.21691331923890067</v>
      </c>
      <c r="Y114" s="36">
        <v>4.0800000000000003E-2</v>
      </c>
      <c r="Z114" s="37">
        <v>91.3</v>
      </c>
      <c r="AA114" s="37">
        <v>102.4</v>
      </c>
      <c r="AB114" s="38">
        <f t="shared" si="23"/>
        <v>4.5760350492880623E-2</v>
      </c>
      <c r="AC114" s="36">
        <v>0.03</v>
      </c>
      <c r="AD114" s="40">
        <v>98.7</v>
      </c>
      <c r="AE114" s="40">
        <v>101.7</v>
      </c>
      <c r="AF114" s="41">
        <f t="shared" si="24"/>
        <v>3.0911854103343461E-2</v>
      </c>
      <c r="AG114" s="42">
        <v>2.93E-2</v>
      </c>
      <c r="AH114" s="43">
        <v>103.2</v>
      </c>
      <c r="AI114" s="43">
        <v>110</v>
      </c>
      <c r="AJ114" s="44">
        <f t="shared" si="25"/>
        <v>3.1230620155038757E-2</v>
      </c>
      <c r="AK114" s="45">
        <v>0</v>
      </c>
      <c r="AL114" s="46">
        <v>1</v>
      </c>
      <c r="AM114" s="46">
        <v>1</v>
      </c>
      <c r="AN114" s="47">
        <f t="shared" si="26"/>
        <v>0</v>
      </c>
      <c r="AO114" s="48">
        <f t="shared" si="27"/>
        <v>1.0001</v>
      </c>
    </row>
    <row r="115" spans="1:41" s="49" customFormat="1" hidden="1" x14ac:dyDescent="0.3">
      <c r="A115" s="30" t="s">
        <v>132</v>
      </c>
      <c r="B115" s="71" t="s">
        <v>134</v>
      </c>
      <c r="C115" s="69">
        <v>282.33</v>
      </c>
      <c r="D115" s="69">
        <f t="shared" si="28"/>
        <v>245.50434782608696</v>
      </c>
      <c r="E115" s="31"/>
      <c r="F115" s="66">
        <f t="shared" si="16"/>
        <v>208.6786956521739</v>
      </c>
      <c r="G115" s="68">
        <f t="shared" si="17"/>
        <v>1.1471389467088315</v>
      </c>
      <c r="H115" s="67">
        <f t="shared" si="18"/>
        <v>36.825652173913042</v>
      </c>
      <c r="I115" s="66">
        <f t="shared" si="19"/>
        <v>276.20911130492061</v>
      </c>
      <c r="J115" s="32"/>
      <c r="K115" s="70">
        <f t="shared" si="20"/>
        <v>317.64047800065867</v>
      </c>
      <c r="L115" s="56">
        <f t="shared" si="29"/>
        <v>35.310478000658691</v>
      </c>
      <c r="M115" s="57">
        <f t="shared" si="30"/>
        <v>0.12506810470250662</v>
      </c>
      <c r="N115" s="60"/>
      <c r="O115" s="64">
        <v>321.14</v>
      </c>
      <c r="P115" s="33"/>
      <c r="Q115" s="34">
        <v>0.69799999999999995</v>
      </c>
      <c r="R115" s="61">
        <v>15.63</v>
      </c>
      <c r="S115" s="61">
        <v>18.411000000000001</v>
      </c>
      <c r="T115" s="35">
        <f t="shared" si="21"/>
        <v>0.82219309021113252</v>
      </c>
      <c r="U115" s="53">
        <v>0.20749999999999999</v>
      </c>
      <c r="V115" s="62">
        <v>94.6</v>
      </c>
      <c r="W115" s="62">
        <v>102.6</v>
      </c>
      <c r="X115" s="54">
        <f t="shared" si="22"/>
        <v>0.22504756871035941</v>
      </c>
      <c r="Y115" s="36">
        <v>3.8699999999999998E-2</v>
      </c>
      <c r="Z115" s="37">
        <v>91.3</v>
      </c>
      <c r="AA115" s="37">
        <v>102.4</v>
      </c>
      <c r="AB115" s="38">
        <f t="shared" si="23"/>
        <v>4.3405038335158824E-2</v>
      </c>
      <c r="AC115" s="36">
        <v>0.03</v>
      </c>
      <c r="AD115" s="40">
        <v>98.7</v>
      </c>
      <c r="AE115" s="40">
        <v>101.7</v>
      </c>
      <c r="AF115" s="41">
        <f t="shared" si="24"/>
        <v>3.0911854103343461E-2</v>
      </c>
      <c r="AG115" s="42">
        <v>2.4E-2</v>
      </c>
      <c r="AH115" s="43">
        <v>103.2</v>
      </c>
      <c r="AI115" s="43">
        <v>110</v>
      </c>
      <c r="AJ115" s="44">
        <f t="shared" si="25"/>
        <v>2.5581395348837209E-2</v>
      </c>
      <c r="AK115" s="45">
        <v>0</v>
      </c>
      <c r="AL115" s="46">
        <v>1</v>
      </c>
      <c r="AM115" s="46">
        <v>1</v>
      </c>
      <c r="AN115" s="47">
        <f t="shared" si="26"/>
        <v>0</v>
      </c>
      <c r="AO115" s="48">
        <f t="shared" si="27"/>
        <v>0.99819999999999998</v>
      </c>
    </row>
    <row r="116" spans="1:41" s="49" customFormat="1" hidden="1" x14ac:dyDescent="0.3">
      <c r="A116" s="30" t="s">
        <v>133</v>
      </c>
      <c r="B116" s="71" t="s">
        <v>134</v>
      </c>
      <c r="C116" s="69">
        <v>1.38</v>
      </c>
      <c r="D116" s="69">
        <f t="shared" si="28"/>
        <v>1.2</v>
      </c>
      <c r="E116" s="31"/>
      <c r="F116" s="66">
        <f t="shared" ref="F116:F179" si="31">D116*85%</f>
        <v>1.02</v>
      </c>
      <c r="G116" s="68">
        <f t="shared" ref="G116:G179" si="32">T116+X116+AB116+AF116+AJ116+AN116</f>
        <v>1.0786484279664783</v>
      </c>
      <c r="H116" s="67">
        <f t="shared" ref="H116:H179" si="33">D116*15%</f>
        <v>0.18</v>
      </c>
      <c r="I116" s="66">
        <f t="shared" ref="I116:I179" si="34">(F116*G116)+H116</f>
        <v>1.2802213965258078</v>
      </c>
      <c r="J116" s="32"/>
      <c r="K116" s="70">
        <f t="shared" ref="K116:K179" si="35">I116*1.15</f>
        <v>1.4722546060046788</v>
      </c>
      <c r="L116" s="56">
        <f t="shared" si="29"/>
        <v>9.2254606004678941E-2</v>
      </c>
      <c r="M116" s="57">
        <f t="shared" si="30"/>
        <v>6.6851163771506489E-2</v>
      </c>
      <c r="N116" s="60"/>
      <c r="O116" s="64">
        <v>1.4681366327399867</v>
      </c>
      <c r="P116" s="33"/>
      <c r="Q116" s="34">
        <v>0</v>
      </c>
      <c r="R116" s="61">
        <v>15.63</v>
      </c>
      <c r="S116" s="61">
        <v>18.411000000000001</v>
      </c>
      <c r="T116" s="35">
        <f t="shared" ref="T116:T179" si="36">Q116*(S116/R116)</f>
        <v>0</v>
      </c>
      <c r="U116" s="53">
        <v>0.91669999999999996</v>
      </c>
      <c r="V116" s="62">
        <v>94.6</v>
      </c>
      <c r="W116" s="62">
        <v>102.6</v>
      </c>
      <c r="X116" s="54">
        <f t="shared" ref="X116:X179" si="37">U116*(W116/V116)</f>
        <v>0.99422219873150108</v>
      </c>
      <c r="Y116" s="36">
        <v>3.3300000000000003E-2</v>
      </c>
      <c r="Z116" s="37">
        <v>91.3</v>
      </c>
      <c r="AA116" s="37">
        <v>102.4</v>
      </c>
      <c r="AB116" s="38">
        <f t="shared" ref="AB116:AB179" si="38">Y116*(AA116/Z116)</f>
        <v>3.7348521358159921E-2</v>
      </c>
      <c r="AC116" s="36">
        <v>2.5000000000000001E-2</v>
      </c>
      <c r="AD116" s="40">
        <v>98.7</v>
      </c>
      <c r="AE116" s="40">
        <v>101.7</v>
      </c>
      <c r="AF116" s="41">
        <f t="shared" ref="AF116:AF179" si="39">AC116*(AE116/AD116)</f>
        <v>2.5759878419452889E-2</v>
      </c>
      <c r="AG116" s="42">
        <v>0.02</v>
      </c>
      <c r="AH116" s="43">
        <v>103.2</v>
      </c>
      <c r="AI116" s="43">
        <v>110</v>
      </c>
      <c r="AJ116" s="44">
        <f t="shared" ref="AJ116:AJ179" si="40">AG116*(AI116/AH116)</f>
        <v>2.1317829457364341E-2</v>
      </c>
      <c r="AK116" s="45">
        <v>0</v>
      </c>
      <c r="AL116" s="46">
        <v>1</v>
      </c>
      <c r="AM116" s="46">
        <v>1</v>
      </c>
      <c r="AN116" s="47">
        <f t="shared" ref="AN116:AN179" si="41">AK116*(AM116/AL116)</f>
        <v>0</v>
      </c>
      <c r="AO116" s="48">
        <f t="shared" ref="AO116:AO179" si="42">Q116+U116+Y116+AC116+AG116+AK116</f>
        <v>0.995</v>
      </c>
    </row>
    <row r="117" spans="1:41" s="49" customFormat="1" hidden="1" x14ac:dyDescent="0.3">
      <c r="A117" s="30" t="s">
        <v>135</v>
      </c>
      <c r="B117" s="71" t="s">
        <v>136</v>
      </c>
      <c r="C117" s="69">
        <v>9.6999999999999993</v>
      </c>
      <c r="D117" s="69">
        <f t="shared" si="28"/>
        <v>8.4347826086956523</v>
      </c>
      <c r="E117" s="31"/>
      <c r="F117" s="66">
        <f t="shared" si="31"/>
        <v>7.1695652173913045</v>
      </c>
      <c r="G117" s="68">
        <f t="shared" si="32"/>
        <v>1.1779270633397314</v>
      </c>
      <c r="H117" s="67">
        <f t="shared" si="33"/>
        <v>1.2652173913043478</v>
      </c>
      <c r="I117" s="66">
        <f t="shared" si="34"/>
        <v>9.7104422932487715</v>
      </c>
      <c r="J117" s="32"/>
      <c r="K117" s="70">
        <f t="shared" si="35"/>
        <v>11.167008637236087</v>
      </c>
      <c r="L117" s="56">
        <f t="shared" si="29"/>
        <v>1.4670086372360878</v>
      </c>
      <c r="M117" s="57">
        <f t="shared" si="30"/>
        <v>0.15123800383877195</v>
      </c>
      <c r="N117" s="60"/>
      <c r="O117" s="64"/>
      <c r="P117" s="33"/>
      <c r="Q117" s="34">
        <v>1</v>
      </c>
      <c r="R117" s="61">
        <v>15.63</v>
      </c>
      <c r="S117" s="61">
        <v>18.411000000000001</v>
      </c>
      <c r="T117" s="35">
        <f t="shared" si="36"/>
        <v>1.1779270633397314</v>
      </c>
      <c r="U117" s="53">
        <v>0</v>
      </c>
      <c r="V117" s="62">
        <v>121.7</v>
      </c>
      <c r="W117" s="62">
        <v>102.6</v>
      </c>
      <c r="X117" s="54">
        <f t="shared" si="37"/>
        <v>0</v>
      </c>
      <c r="Y117" s="36">
        <v>0</v>
      </c>
      <c r="Z117" s="37">
        <v>106</v>
      </c>
      <c r="AA117" s="37">
        <v>112.7</v>
      </c>
      <c r="AB117" s="38">
        <f t="shared" si="38"/>
        <v>0</v>
      </c>
      <c r="AC117" s="39">
        <v>0</v>
      </c>
      <c r="AD117" s="40">
        <v>106.4</v>
      </c>
      <c r="AE117" s="40">
        <v>113.9</v>
      </c>
      <c r="AF117" s="41">
        <f t="shared" si="39"/>
        <v>0</v>
      </c>
      <c r="AG117" s="42">
        <v>0</v>
      </c>
      <c r="AH117" s="43">
        <v>103.4</v>
      </c>
      <c r="AI117" s="43">
        <v>110</v>
      </c>
      <c r="AJ117" s="44">
        <f t="shared" si="40"/>
        <v>0</v>
      </c>
      <c r="AK117" s="45">
        <v>0</v>
      </c>
      <c r="AL117" s="46">
        <v>1</v>
      </c>
      <c r="AM117" s="46">
        <v>1</v>
      </c>
      <c r="AN117" s="47">
        <f t="shared" si="41"/>
        <v>0</v>
      </c>
      <c r="AO117" s="48">
        <f t="shared" si="42"/>
        <v>1</v>
      </c>
    </row>
    <row r="118" spans="1:41" s="49" customFormat="1" ht="26" hidden="1" x14ac:dyDescent="0.3">
      <c r="A118" s="30" t="s">
        <v>44</v>
      </c>
      <c r="B118" s="71" t="s">
        <v>137</v>
      </c>
      <c r="C118" s="69">
        <v>0.28699999999999998</v>
      </c>
      <c r="D118" s="69">
        <f t="shared" si="28"/>
        <v>0.24956521739130436</v>
      </c>
      <c r="E118" s="31"/>
      <c r="F118" s="66">
        <f t="shared" si="31"/>
        <v>0.21213043478260871</v>
      </c>
      <c r="G118" s="68">
        <f t="shared" si="32"/>
        <v>1.1779270633397314</v>
      </c>
      <c r="H118" s="67">
        <f t="shared" si="33"/>
        <v>3.7434782608695649E-2</v>
      </c>
      <c r="I118" s="66">
        <f t="shared" si="34"/>
        <v>0.28730896269715434</v>
      </c>
      <c r="J118" s="32"/>
      <c r="K118" s="70">
        <f t="shared" si="35"/>
        <v>0.33040530710172744</v>
      </c>
      <c r="L118" s="56">
        <f t="shared" si="29"/>
        <v>4.3405307101727464E-2</v>
      </c>
      <c r="M118" s="57">
        <f t="shared" si="30"/>
        <v>0.15123800383877167</v>
      </c>
      <c r="N118" s="60"/>
      <c r="O118" s="64"/>
      <c r="P118" s="33"/>
      <c r="Q118" s="34">
        <v>1</v>
      </c>
      <c r="R118" s="61">
        <v>15.63</v>
      </c>
      <c r="S118" s="61">
        <v>18.411000000000001</v>
      </c>
      <c r="T118" s="35">
        <f t="shared" si="36"/>
        <v>1.1779270633397314</v>
      </c>
      <c r="U118" s="53">
        <v>0</v>
      </c>
      <c r="V118" s="62">
        <v>121.7</v>
      </c>
      <c r="W118" s="62">
        <v>127.5</v>
      </c>
      <c r="X118" s="54">
        <f t="shared" si="37"/>
        <v>0</v>
      </c>
      <c r="Y118" s="36">
        <v>0</v>
      </c>
      <c r="Z118" s="37">
        <v>106</v>
      </c>
      <c r="AA118" s="37">
        <v>112.7</v>
      </c>
      <c r="AB118" s="38">
        <f t="shared" si="38"/>
        <v>0</v>
      </c>
      <c r="AC118" s="39">
        <v>0</v>
      </c>
      <c r="AD118" s="40">
        <v>106.4</v>
      </c>
      <c r="AE118" s="40">
        <v>113.9</v>
      </c>
      <c r="AF118" s="41">
        <f t="shared" si="39"/>
        <v>0</v>
      </c>
      <c r="AG118" s="42">
        <v>0</v>
      </c>
      <c r="AH118" s="43">
        <v>103.4</v>
      </c>
      <c r="AI118" s="43">
        <v>110</v>
      </c>
      <c r="AJ118" s="44">
        <f t="shared" si="40"/>
        <v>0</v>
      </c>
      <c r="AK118" s="45">
        <v>0</v>
      </c>
      <c r="AL118" s="46">
        <v>1</v>
      </c>
      <c r="AM118" s="46">
        <v>1</v>
      </c>
      <c r="AN118" s="47">
        <f t="shared" si="41"/>
        <v>0</v>
      </c>
      <c r="AO118" s="48">
        <f t="shared" si="42"/>
        <v>1</v>
      </c>
    </row>
    <row r="119" spans="1:41" s="49" customFormat="1" ht="26" hidden="1" x14ac:dyDescent="0.3">
      <c r="A119" s="30" t="s">
        <v>45</v>
      </c>
      <c r="B119" s="71" t="s">
        <v>137</v>
      </c>
      <c r="C119" s="69">
        <v>0.31</v>
      </c>
      <c r="D119" s="69">
        <f t="shared" si="28"/>
        <v>0.26956521739130435</v>
      </c>
      <c r="E119" s="31"/>
      <c r="F119" s="66">
        <f t="shared" si="31"/>
        <v>0.22913043478260869</v>
      </c>
      <c r="G119" s="68">
        <f t="shared" si="32"/>
        <v>1.1779270633397314</v>
      </c>
      <c r="H119" s="67">
        <f t="shared" si="33"/>
        <v>4.0434782608695652E-2</v>
      </c>
      <c r="I119" s="66">
        <f t="shared" si="34"/>
        <v>0.31033372277392973</v>
      </c>
      <c r="J119" s="32"/>
      <c r="K119" s="70">
        <f t="shared" si="35"/>
        <v>0.35688378119001918</v>
      </c>
      <c r="L119" s="56">
        <f t="shared" si="29"/>
        <v>4.688378119001918E-2</v>
      </c>
      <c r="M119" s="57">
        <f t="shared" si="30"/>
        <v>0.15123800383877156</v>
      </c>
      <c r="N119" s="60"/>
      <c r="O119" s="64"/>
      <c r="P119" s="33"/>
      <c r="Q119" s="34">
        <v>1</v>
      </c>
      <c r="R119" s="61">
        <v>15.63</v>
      </c>
      <c r="S119" s="61">
        <v>18.411000000000001</v>
      </c>
      <c r="T119" s="35">
        <f t="shared" si="36"/>
        <v>1.1779270633397314</v>
      </c>
      <c r="U119" s="53">
        <v>0</v>
      </c>
      <c r="V119" s="62">
        <v>121.7</v>
      </c>
      <c r="W119" s="62">
        <v>127.5</v>
      </c>
      <c r="X119" s="54">
        <f t="shared" si="37"/>
        <v>0</v>
      </c>
      <c r="Y119" s="36">
        <v>0</v>
      </c>
      <c r="Z119" s="37">
        <v>106</v>
      </c>
      <c r="AA119" s="37">
        <v>112.7</v>
      </c>
      <c r="AB119" s="38">
        <f t="shared" si="38"/>
        <v>0</v>
      </c>
      <c r="AC119" s="39">
        <v>0</v>
      </c>
      <c r="AD119" s="40">
        <v>106.4</v>
      </c>
      <c r="AE119" s="40">
        <v>113.9</v>
      </c>
      <c r="AF119" s="41">
        <f t="shared" si="39"/>
        <v>0</v>
      </c>
      <c r="AG119" s="42">
        <v>0</v>
      </c>
      <c r="AH119" s="43">
        <v>103.4</v>
      </c>
      <c r="AI119" s="43">
        <v>110</v>
      </c>
      <c r="AJ119" s="44">
        <f t="shared" si="40"/>
        <v>0</v>
      </c>
      <c r="AK119" s="45">
        <v>0</v>
      </c>
      <c r="AL119" s="46">
        <v>1</v>
      </c>
      <c r="AM119" s="46">
        <v>1</v>
      </c>
      <c r="AN119" s="47">
        <f t="shared" si="41"/>
        <v>0</v>
      </c>
      <c r="AO119" s="48">
        <f t="shared" si="42"/>
        <v>1</v>
      </c>
    </row>
    <row r="120" spans="1:41" s="49" customFormat="1" ht="26" hidden="1" x14ac:dyDescent="0.3">
      <c r="A120" s="30" t="s">
        <v>125</v>
      </c>
      <c r="B120" s="71" t="s">
        <v>137</v>
      </c>
      <c r="C120" s="69">
        <v>1.56</v>
      </c>
      <c r="D120" s="69">
        <f t="shared" si="28"/>
        <v>1.3565217391304349</v>
      </c>
      <c r="E120" s="31"/>
      <c r="F120" s="66">
        <f t="shared" si="31"/>
        <v>1.1530434782608696</v>
      </c>
      <c r="G120" s="68">
        <f t="shared" si="32"/>
        <v>1.1779270633397314</v>
      </c>
      <c r="H120" s="67">
        <f t="shared" si="33"/>
        <v>0.20347826086956525</v>
      </c>
      <c r="I120" s="66">
        <f t="shared" si="34"/>
        <v>1.5616793791204209</v>
      </c>
      <c r="J120" s="32"/>
      <c r="K120" s="70">
        <f t="shared" si="35"/>
        <v>1.7959312859884839</v>
      </c>
      <c r="L120" s="56">
        <f t="shared" si="29"/>
        <v>0.2359312859884839</v>
      </c>
      <c r="M120" s="57">
        <f t="shared" si="30"/>
        <v>0.15123800383877173</v>
      </c>
      <c r="N120" s="60"/>
      <c r="O120" s="64"/>
      <c r="P120" s="33"/>
      <c r="Q120" s="34">
        <v>1</v>
      </c>
      <c r="R120" s="61">
        <v>15.63</v>
      </c>
      <c r="S120" s="61">
        <v>18.411000000000001</v>
      </c>
      <c r="T120" s="35">
        <f t="shared" si="36"/>
        <v>1.1779270633397314</v>
      </c>
      <c r="U120" s="53">
        <v>0</v>
      </c>
      <c r="V120" s="62">
        <v>121.7</v>
      </c>
      <c r="W120" s="62">
        <v>127.5</v>
      </c>
      <c r="X120" s="54">
        <f t="shared" si="37"/>
        <v>0</v>
      </c>
      <c r="Y120" s="36">
        <v>0</v>
      </c>
      <c r="Z120" s="37">
        <v>106</v>
      </c>
      <c r="AA120" s="37">
        <v>112.7</v>
      </c>
      <c r="AB120" s="38">
        <f t="shared" si="38"/>
        <v>0</v>
      </c>
      <c r="AC120" s="39">
        <v>0</v>
      </c>
      <c r="AD120" s="40">
        <v>106.4</v>
      </c>
      <c r="AE120" s="40">
        <v>113.9</v>
      </c>
      <c r="AF120" s="41">
        <f t="shared" si="39"/>
        <v>0</v>
      </c>
      <c r="AG120" s="42">
        <v>0</v>
      </c>
      <c r="AH120" s="43">
        <v>103.4</v>
      </c>
      <c r="AI120" s="43">
        <v>110</v>
      </c>
      <c r="AJ120" s="44">
        <f t="shared" si="40"/>
        <v>0</v>
      </c>
      <c r="AK120" s="45">
        <v>0</v>
      </c>
      <c r="AL120" s="46">
        <v>1</v>
      </c>
      <c r="AM120" s="46">
        <v>1</v>
      </c>
      <c r="AN120" s="47">
        <f t="shared" si="41"/>
        <v>0</v>
      </c>
      <c r="AO120" s="48">
        <f t="shared" si="42"/>
        <v>1</v>
      </c>
    </row>
    <row r="121" spans="1:41" s="49" customFormat="1" ht="26" hidden="1" x14ac:dyDescent="0.3">
      <c r="A121" s="30" t="s">
        <v>129</v>
      </c>
      <c r="B121" s="71" t="s">
        <v>137</v>
      </c>
      <c r="C121" s="69">
        <v>0.90300000000000002</v>
      </c>
      <c r="D121" s="69">
        <f t="shared" si="28"/>
        <v>0.78521739130434787</v>
      </c>
      <c r="E121" s="31"/>
      <c r="F121" s="66">
        <f t="shared" si="31"/>
        <v>0.66743478260869571</v>
      </c>
      <c r="G121" s="68">
        <f t="shared" si="32"/>
        <v>1.1779270633397314</v>
      </c>
      <c r="H121" s="67">
        <f t="shared" si="33"/>
        <v>0.11778260869565217</v>
      </c>
      <c r="I121" s="66">
        <f t="shared" si="34"/>
        <v>0.90397210214470514</v>
      </c>
      <c r="J121" s="32"/>
      <c r="K121" s="70">
        <f t="shared" si="35"/>
        <v>1.0395679174664108</v>
      </c>
      <c r="L121" s="56">
        <f t="shared" si="29"/>
        <v>0.13656791746641073</v>
      </c>
      <c r="M121" s="57">
        <f t="shared" si="30"/>
        <v>0.15123800383877156</v>
      </c>
      <c r="N121" s="60"/>
      <c r="O121" s="64"/>
      <c r="P121" s="33"/>
      <c r="Q121" s="34">
        <v>1</v>
      </c>
      <c r="R121" s="61">
        <v>15.63</v>
      </c>
      <c r="S121" s="61">
        <v>18.411000000000001</v>
      </c>
      <c r="T121" s="35">
        <f t="shared" si="36"/>
        <v>1.1779270633397314</v>
      </c>
      <c r="U121" s="53">
        <v>0</v>
      </c>
      <c r="V121" s="62">
        <v>121.7</v>
      </c>
      <c r="W121" s="62">
        <v>127.5</v>
      </c>
      <c r="X121" s="54">
        <f t="shared" si="37"/>
        <v>0</v>
      </c>
      <c r="Y121" s="36">
        <v>0</v>
      </c>
      <c r="Z121" s="37">
        <v>106</v>
      </c>
      <c r="AA121" s="37">
        <v>112.7</v>
      </c>
      <c r="AB121" s="38">
        <f t="shared" si="38"/>
        <v>0</v>
      </c>
      <c r="AC121" s="39">
        <v>0</v>
      </c>
      <c r="AD121" s="40">
        <v>106.4</v>
      </c>
      <c r="AE121" s="40">
        <v>113.9</v>
      </c>
      <c r="AF121" s="41">
        <f t="shared" si="39"/>
        <v>0</v>
      </c>
      <c r="AG121" s="42">
        <v>0</v>
      </c>
      <c r="AH121" s="43">
        <v>103.4</v>
      </c>
      <c r="AI121" s="43">
        <v>110</v>
      </c>
      <c r="AJ121" s="44">
        <f t="shared" si="40"/>
        <v>0</v>
      </c>
      <c r="AK121" s="45">
        <v>0</v>
      </c>
      <c r="AL121" s="46">
        <v>1</v>
      </c>
      <c r="AM121" s="46">
        <v>1</v>
      </c>
      <c r="AN121" s="47">
        <f t="shared" si="41"/>
        <v>0</v>
      </c>
      <c r="AO121" s="48">
        <f t="shared" si="42"/>
        <v>1</v>
      </c>
    </row>
    <row r="122" spans="1:41" s="49" customFormat="1" hidden="1" x14ac:dyDescent="0.3">
      <c r="A122" s="30" t="s">
        <v>139</v>
      </c>
      <c r="B122" s="71" t="s">
        <v>138</v>
      </c>
      <c r="C122" s="69">
        <v>14.31</v>
      </c>
      <c r="D122" s="69">
        <f t="shared" si="28"/>
        <v>12.443478260869567</v>
      </c>
      <c r="E122" s="31"/>
      <c r="F122" s="66">
        <f t="shared" si="31"/>
        <v>10.576956521739131</v>
      </c>
      <c r="G122" s="68">
        <f t="shared" si="32"/>
        <v>1.1779270633397314</v>
      </c>
      <c r="H122" s="67">
        <f t="shared" si="33"/>
        <v>1.866521739130435</v>
      </c>
      <c r="I122" s="66">
        <f t="shared" si="34"/>
        <v>14.325405073854631</v>
      </c>
      <c r="J122" s="32"/>
      <c r="K122" s="70">
        <f t="shared" si="35"/>
        <v>16.474215834932824</v>
      </c>
      <c r="L122" s="56">
        <f t="shared" si="29"/>
        <v>2.1642158349328238</v>
      </c>
      <c r="M122" s="57">
        <f t="shared" si="30"/>
        <v>0.15123800383877176</v>
      </c>
      <c r="N122" s="60"/>
      <c r="O122" s="64"/>
      <c r="P122" s="33"/>
      <c r="Q122" s="34">
        <v>1</v>
      </c>
      <c r="R122" s="61">
        <v>15.63</v>
      </c>
      <c r="S122" s="61">
        <v>18.411000000000001</v>
      </c>
      <c r="T122" s="35">
        <f t="shared" si="36"/>
        <v>1.1779270633397314</v>
      </c>
      <c r="U122" s="53">
        <v>0</v>
      </c>
      <c r="V122" s="62">
        <v>94.6</v>
      </c>
      <c r="W122" s="62">
        <v>102.6</v>
      </c>
      <c r="X122" s="54">
        <f t="shared" si="37"/>
        <v>0</v>
      </c>
      <c r="Y122" s="36">
        <v>0</v>
      </c>
      <c r="Z122" s="37">
        <v>91.3</v>
      </c>
      <c r="AA122" s="37">
        <v>102.4</v>
      </c>
      <c r="AB122" s="38">
        <f t="shared" si="38"/>
        <v>0</v>
      </c>
      <c r="AC122" s="39">
        <v>0</v>
      </c>
      <c r="AD122" s="40">
        <v>98.7</v>
      </c>
      <c r="AE122" s="40">
        <v>101.7</v>
      </c>
      <c r="AF122" s="41">
        <f t="shared" si="39"/>
        <v>0</v>
      </c>
      <c r="AG122" s="42">
        <v>0</v>
      </c>
      <c r="AH122" s="43">
        <v>103.4</v>
      </c>
      <c r="AI122" s="43">
        <v>110</v>
      </c>
      <c r="AJ122" s="44">
        <f t="shared" si="40"/>
        <v>0</v>
      </c>
      <c r="AK122" s="45">
        <v>0</v>
      </c>
      <c r="AL122" s="46">
        <v>1</v>
      </c>
      <c r="AM122" s="46">
        <v>1</v>
      </c>
      <c r="AN122" s="47">
        <f t="shared" si="41"/>
        <v>0</v>
      </c>
      <c r="AO122" s="48">
        <f t="shared" si="42"/>
        <v>1</v>
      </c>
    </row>
    <row r="123" spans="1:41" s="49" customFormat="1" hidden="1" x14ac:dyDescent="0.3">
      <c r="A123" s="30" t="s">
        <v>140</v>
      </c>
      <c r="B123" s="71" t="s">
        <v>138</v>
      </c>
      <c r="C123" s="69">
        <v>15.53</v>
      </c>
      <c r="D123" s="69">
        <f t="shared" si="28"/>
        <v>13.504347826086956</v>
      </c>
      <c r="E123" s="31"/>
      <c r="F123" s="66">
        <f t="shared" si="31"/>
        <v>11.478695652173913</v>
      </c>
      <c r="G123" s="68">
        <f t="shared" si="32"/>
        <v>1.1779270633397314</v>
      </c>
      <c r="H123" s="67">
        <f t="shared" si="33"/>
        <v>2.0256521739130435</v>
      </c>
      <c r="I123" s="66">
        <f t="shared" si="34"/>
        <v>15.546718434448804</v>
      </c>
      <c r="J123" s="32"/>
      <c r="K123" s="70">
        <f t="shared" si="35"/>
        <v>17.878726199616125</v>
      </c>
      <c r="L123" s="56">
        <f t="shared" si="29"/>
        <v>2.3487261996161255</v>
      </c>
      <c r="M123" s="57">
        <f t="shared" si="30"/>
        <v>0.15123800383877178</v>
      </c>
      <c r="N123" s="60"/>
      <c r="O123" s="64"/>
      <c r="P123" s="33"/>
      <c r="Q123" s="34">
        <v>1</v>
      </c>
      <c r="R123" s="61">
        <v>15.63</v>
      </c>
      <c r="S123" s="61">
        <v>18.411000000000001</v>
      </c>
      <c r="T123" s="35">
        <f t="shared" si="36"/>
        <v>1.1779270633397314</v>
      </c>
      <c r="U123" s="53">
        <v>0</v>
      </c>
      <c r="V123" s="62">
        <v>94.6</v>
      </c>
      <c r="W123" s="62">
        <v>102.6</v>
      </c>
      <c r="X123" s="54">
        <f t="shared" si="37"/>
        <v>0</v>
      </c>
      <c r="Y123" s="36">
        <v>0</v>
      </c>
      <c r="Z123" s="37">
        <v>91.3</v>
      </c>
      <c r="AA123" s="37">
        <v>102.4</v>
      </c>
      <c r="AB123" s="38">
        <f t="shared" si="38"/>
        <v>0</v>
      </c>
      <c r="AC123" s="39">
        <v>0</v>
      </c>
      <c r="AD123" s="40">
        <v>98.7</v>
      </c>
      <c r="AE123" s="40">
        <v>101.7</v>
      </c>
      <c r="AF123" s="41">
        <f t="shared" si="39"/>
        <v>0</v>
      </c>
      <c r="AG123" s="42">
        <v>0</v>
      </c>
      <c r="AH123" s="43">
        <v>103.4</v>
      </c>
      <c r="AI123" s="43">
        <v>110</v>
      </c>
      <c r="AJ123" s="44">
        <f t="shared" si="40"/>
        <v>0</v>
      </c>
      <c r="AK123" s="45">
        <v>0</v>
      </c>
      <c r="AL123" s="46">
        <v>1</v>
      </c>
      <c r="AM123" s="46">
        <v>1</v>
      </c>
      <c r="AN123" s="47">
        <f t="shared" si="41"/>
        <v>0</v>
      </c>
      <c r="AO123" s="48">
        <f t="shared" si="42"/>
        <v>1</v>
      </c>
    </row>
    <row r="124" spans="1:41" s="49" customFormat="1" x14ac:dyDescent="0.3">
      <c r="A124" s="30" t="s">
        <v>141</v>
      </c>
      <c r="B124" s="71" t="s">
        <v>142</v>
      </c>
      <c r="C124" s="69">
        <v>0.42</v>
      </c>
      <c r="D124" s="69">
        <f t="shared" si="28"/>
        <v>0.36521739130434783</v>
      </c>
      <c r="E124" s="31"/>
      <c r="F124" s="66">
        <f t="shared" si="31"/>
        <v>0.31043478260869567</v>
      </c>
      <c r="G124" s="68">
        <f t="shared" si="32"/>
        <v>1.0988235108210205</v>
      </c>
      <c r="H124" s="67">
        <f t="shared" si="33"/>
        <v>5.4782608695652171E-2</v>
      </c>
      <c r="I124" s="66">
        <f t="shared" si="34"/>
        <v>0.39589564640269942</v>
      </c>
      <c r="J124" s="32"/>
      <c r="K124" s="70">
        <f t="shared" si="35"/>
        <v>0.45527999336310432</v>
      </c>
      <c r="L124" s="56">
        <f t="shared" si="29"/>
        <v>3.5279993363104334E-2</v>
      </c>
      <c r="M124" s="57">
        <f t="shared" si="30"/>
        <v>8.3999984197867458E-2</v>
      </c>
      <c r="N124" s="60"/>
      <c r="O124" s="64"/>
      <c r="P124" s="33"/>
      <c r="Q124" s="34">
        <v>0</v>
      </c>
      <c r="R124" s="61">
        <v>15.63</v>
      </c>
      <c r="S124" s="61">
        <v>18.214700000000001</v>
      </c>
      <c r="T124" s="35">
        <f t="shared" si="36"/>
        <v>0</v>
      </c>
      <c r="U124" s="53">
        <v>0.8</v>
      </c>
      <c r="V124" s="62">
        <v>94.6</v>
      </c>
      <c r="W124" s="62">
        <v>102.6</v>
      </c>
      <c r="X124" s="54">
        <f t="shared" si="37"/>
        <v>0.86765327695560268</v>
      </c>
      <c r="Y124" s="36">
        <v>7.0000000000000007E-2</v>
      </c>
      <c r="Z124" s="37">
        <v>91.3</v>
      </c>
      <c r="AA124" s="37">
        <v>102.4</v>
      </c>
      <c r="AB124" s="38">
        <f t="shared" si="38"/>
        <v>7.8510405257393237E-2</v>
      </c>
      <c r="AC124" s="39">
        <v>0.06</v>
      </c>
      <c r="AD124" s="40">
        <v>98.7</v>
      </c>
      <c r="AE124" s="40">
        <v>101.7</v>
      </c>
      <c r="AF124" s="41">
        <f t="shared" si="39"/>
        <v>6.1823708206686923E-2</v>
      </c>
      <c r="AG124" s="42">
        <v>7.0000000000000007E-2</v>
      </c>
      <c r="AH124" s="43">
        <v>119.6</v>
      </c>
      <c r="AI124" s="43">
        <v>155.19999999999999</v>
      </c>
      <c r="AJ124" s="44">
        <f t="shared" si="40"/>
        <v>9.0836120401337803E-2</v>
      </c>
      <c r="AK124" s="45">
        <v>0</v>
      </c>
      <c r="AL124" s="46">
        <v>1</v>
      </c>
      <c r="AM124" s="46">
        <v>1</v>
      </c>
      <c r="AN124" s="47">
        <f t="shared" si="41"/>
        <v>0</v>
      </c>
      <c r="AO124" s="48">
        <f t="shared" si="42"/>
        <v>1.0000000000000002</v>
      </c>
    </row>
    <row r="125" spans="1:41" s="49" customFormat="1" x14ac:dyDescent="0.3">
      <c r="A125" s="30" t="s">
        <v>143</v>
      </c>
      <c r="B125" s="71" t="s">
        <v>142</v>
      </c>
      <c r="C125" s="69">
        <v>0.42</v>
      </c>
      <c r="D125" s="69">
        <f t="shared" si="28"/>
        <v>0.36521739130434783</v>
      </c>
      <c r="E125" s="31"/>
      <c r="F125" s="66">
        <f t="shared" si="31"/>
        <v>0.31043478260869567</v>
      </c>
      <c r="G125" s="68">
        <f t="shared" si="32"/>
        <v>1.1634645396875549</v>
      </c>
      <c r="H125" s="67">
        <f t="shared" si="33"/>
        <v>5.4782608695652171E-2</v>
      </c>
      <c r="I125" s="66">
        <f t="shared" si="34"/>
        <v>0.41596247014648446</v>
      </c>
      <c r="J125" s="32"/>
      <c r="K125" s="70">
        <f t="shared" si="35"/>
        <v>0.47835684066845707</v>
      </c>
      <c r="L125" s="56">
        <f t="shared" si="29"/>
        <v>5.8356840668457088E-2</v>
      </c>
      <c r="M125" s="57">
        <f t="shared" si="30"/>
        <v>0.13894485873442164</v>
      </c>
      <c r="N125" s="60"/>
      <c r="O125" s="64"/>
      <c r="P125" s="33"/>
      <c r="Q125" s="34">
        <v>0.8</v>
      </c>
      <c r="R125" s="61">
        <v>15.63</v>
      </c>
      <c r="S125" s="61">
        <v>18.214700000000001</v>
      </c>
      <c r="T125" s="35">
        <f t="shared" si="36"/>
        <v>0.93229430582213701</v>
      </c>
      <c r="U125" s="53">
        <v>0</v>
      </c>
      <c r="V125" s="62">
        <v>94.6</v>
      </c>
      <c r="W125" s="62">
        <v>102.6</v>
      </c>
      <c r="X125" s="54">
        <f t="shared" si="37"/>
        <v>0</v>
      </c>
      <c r="Y125" s="36">
        <v>7.0000000000000007E-2</v>
      </c>
      <c r="Z125" s="37">
        <v>91.3</v>
      </c>
      <c r="AA125" s="37">
        <v>102.4</v>
      </c>
      <c r="AB125" s="38">
        <f t="shared" si="38"/>
        <v>7.8510405257393237E-2</v>
      </c>
      <c r="AC125" s="39">
        <v>0.06</v>
      </c>
      <c r="AD125" s="40">
        <v>98.7</v>
      </c>
      <c r="AE125" s="40">
        <v>101.7</v>
      </c>
      <c r="AF125" s="41">
        <f t="shared" si="39"/>
        <v>6.1823708206686923E-2</v>
      </c>
      <c r="AG125" s="42">
        <v>7.0000000000000007E-2</v>
      </c>
      <c r="AH125" s="43">
        <v>119.6</v>
      </c>
      <c r="AI125" s="43">
        <v>155.19999999999999</v>
      </c>
      <c r="AJ125" s="44">
        <f t="shared" si="40"/>
        <v>9.0836120401337803E-2</v>
      </c>
      <c r="AK125" s="45">
        <v>0</v>
      </c>
      <c r="AL125" s="46">
        <v>1</v>
      </c>
      <c r="AM125" s="46">
        <v>1</v>
      </c>
      <c r="AN125" s="47">
        <f t="shared" si="41"/>
        <v>0</v>
      </c>
      <c r="AO125" s="48">
        <f t="shared" si="42"/>
        <v>1.0000000000000002</v>
      </c>
    </row>
    <row r="126" spans="1:41" s="49" customFormat="1" x14ac:dyDescent="0.3">
      <c r="A126" s="30" t="s">
        <v>144</v>
      </c>
      <c r="B126" s="71" t="s">
        <v>142</v>
      </c>
      <c r="C126" s="69">
        <v>0.42</v>
      </c>
      <c r="D126" s="69">
        <f t="shared" si="28"/>
        <v>0.36521739130434783</v>
      </c>
      <c r="E126" s="31"/>
      <c r="F126" s="66">
        <f t="shared" si="31"/>
        <v>0.31043478260869567</v>
      </c>
      <c r="G126" s="68">
        <f t="shared" si="32"/>
        <v>1.1634645396875549</v>
      </c>
      <c r="H126" s="67">
        <f t="shared" si="33"/>
        <v>5.4782608695652171E-2</v>
      </c>
      <c r="I126" s="66">
        <f t="shared" si="34"/>
        <v>0.41596247014648446</v>
      </c>
      <c r="J126" s="32"/>
      <c r="K126" s="70">
        <f t="shared" si="35"/>
        <v>0.47835684066845707</v>
      </c>
      <c r="L126" s="56">
        <f t="shared" si="29"/>
        <v>5.8356840668457088E-2</v>
      </c>
      <c r="M126" s="57">
        <f t="shared" si="30"/>
        <v>0.13894485873442164</v>
      </c>
      <c r="N126" s="60"/>
      <c r="O126" s="64"/>
      <c r="P126" s="33"/>
      <c r="Q126" s="34">
        <v>0.8</v>
      </c>
      <c r="R126" s="61">
        <v>15.63</v>
      </c>
      <c r="S126" s="61">
        <v>18.214700000000001</v>
      </c>
      <c r="T126" s="35">
        <f t="shared" si="36"/>
        <v>0.93229430582213701</v>
      </c>
      <c r="U126" s="53">
        <v>0</v>
      </c>
      <c r="V126" s="62">
        <v>94.6</v>
      </c>
      <c r="W126" s="62">
        <v>102.6</v>
      </c>
      <c r="X126" s="54">
        <f t="shared" si="37"/>
        <v>0</v>
      </c>
      <c r="Y126" s="36">
        <v>7.0000000000000007E-2</v>
      </c>
      <c r="Z126" s="37">
        <v>91.3</v>
      </c>
      <c r="AA126" s="37">
        <v>102.4</v>
      </c>
      <c r="AB126" s="38">
        <f t="shared" si="38"/>
        <v>7.8510405257393237E-2</v>
      </c>
      <c r="AC126" s="39">
        <v>0.06</v>
      </c>
      <c r="AD126" s="40">
        <v>98.7</v>
      </c>
      <c r="AE126" s="40">
        <v>101.7</v>
      </c>
      <c r="AF126" s="41">
        <f t="shared" si="39"/>
        <v>6.1823708206686923E-2</v>
      </c>
      <c r="AG126" s="42">
        <v>7.0000000000000007E-2</v>
      </c>
      <c r="AH126" s="43">
        <v>119.6</v>
      </c>
      <c r="AI126" s="43">
        <v>155.19999999999999</v>
      </c>
      <c r="AJ126" s="44">
        <f t="shared" si="40"/>
        <v>9.0836120401337803E-2</v>
      </c>
      <c r="AK126" s="45">
        <v>0</v>
      </c>
      <c r="AL126" s="46">
        <v>1</v>
      </c>
      <c r="AM126" s="46">
        <v>1</v>
      </c>
      <c r="AN126" s="47">
        <f t="shared" si="41"/>
        <v>0</v>
      </c>
      <c r="AO126" s="48">
        <f t="shared" si="42"/>
        <v>1.0000000000000002</v>
      </c>
    </row>
    <row r="127" spans="1:41" s="49" customFormat="1" x14ac:dyDescent="0.3">
      <c r="A127" s="30" t="s">
        <v>145</v>
      </c>
      <c r="B127" s="71" t="s">
        <v>142</v>
      </c>
      <c r="C127" s="69">
        <v>2.9</v>
      </c>
      <c r="D127" s="69">
        <f t="shared" si="28"/>
        <v>2.5217391304347827</v>
      </c>
      <c r="E127" s="31"/>
      <c r="F127" s="66">
        <f t="shared" si="31"/>
        <v>2.1434782608695651</v>
      </c>
      <c r="G127" s="68">
        <f t="shared" si="32"/>
        <v>1.1634645396875549</v>
      </c>
      <c r="H127" s="67">
        <f t="shared" si="33"/>
        <v>0.37826086956521737</v>
      </c>
      <c r="I127" s="66">
        <f t="shared" si="34"/>
        <v>2.8721218176781065</v>
      </c>
      <c r="J127" s="32"/>
      <c r="K127" s="70">
        <f t="shared" si="35"/>
        <v>3.3029400903298223</v>
      </c>
      <c r="L127" s="56">
        <f t="shared" si="29"/>
        <v>0.40294009032982236</v>
      </c>
      <c r="M127" s="57">
        <f t="shared" si="30"/>
        <v>0.1389448587344215</v>
      </c>
      <c r="N127" s="60"/>
      <c r="O127" s="64"/>
      <c r="P127" s="33"/>
      <c r="Q127" s="34">
        <v>0.8</v>
      </c>
      <c r="R127" s="61">
        <v>15.63</v>
      </c>
      <c r="S127" s="61">
        <v>18.214700000000001</v>
      </c>
      <c r="T127" s="35">
        <f t="shared" si="36"/>
        <v>0.93229430582213701</v>
      </c>
      <c r="U127" s="53">
        <v>0</v>
      </c>
      <c r="V127" s="62">
        <v>94.6</v>
      </c>
      <c r="W127" s="62">
        <v>102.6</v>
      </c>
      <c r="X127" s="54">
        <f t="shared" si="37"/>
        <v>0</v>
      </c>
      <c r="Y127" s="36">
        <v>7.0000000000000007E-2</v>
      </c>
      <c r="Z127" s="37">
        <v>91.3</v>
      </c>
      <c r="AA127" s="37">
        <v>102.4</v>
      </c>
      <c r="AB127" s="38">
        <f t="shared" si="38"/>
        <v>7.8510405257393237E-2</v>
      </c>
      <c r="AC127" s="39">
        <v>0.06</v>
      </c>
      <c r="AD127" s="40">
        <v>98.7</v>
      </c>
      <c r="AE127" s="40">
        <v>101.7</v>
      </c>
      <c r="AF127" s="41">
        <f t="shared" si="39"/>
        <v>6.1823708206686923E-2</v>
      </c>
      <c r="AG127" s="42">
        <v>7.0000000000000007E-2</v>
      </c>
      <c r="AH127" s="43">
        <v>119.6</v>
      </c>
      <c r="AI127" s="43">
        <v>155.19999999999999</v>
      </c>
      <c r="AJ127" s="44">
        <f t="shared" si="40"/>
        <v>9.0836120401337803E-2</v>
      </c>
      <c r="AK127" s="45">
        <v>0</v>
      </c>
      <c r="AL127" s="46">
        <v>1</v>
      </c>
      <c r="AM127" s="46">
        <v>1</v>
      </c>
      <c r="AN127" s="47">
        <f t="shared" si="41"/>
        <v>0</v>
      </c>
      <c r="AO127" s="48">
        <f t="shared" si="42"/>
        <v>1.0000000000000002</v>
      </c>
    </row>
    <row r="128" spans="1:41" s="49" customFormat="1" x14ac:dyDescent="0.3">
      <c r="A128" s="30" t="s">
        <v>146</v>
      </c>
      <c r="B128" s="71" t="s">
        <v>142</v>
      </c>
      <c r="C128" s="69">
        <v>2.9</v>
      </c>
      <c r="D128" s="69">
        <f t="shared" si="28"/>
        <v>2.5217391304347827</v>
      </c>
      <c r="E128" s="31"/>
      <c r="F128" s="66">
        <f t="shared" si="31"/>
        <v>2.1434782608695651</v>
      </c>
      <c r="G128" s="68">
        <f t="shared" si="32"/>
        <v>1.1634645396875549</v>
      </c>
      <c r="H128" s="67">
        <f t="shared" si="33"/>
        <v>0.37826086956521737</v>
      </c>
      <c r="I128" s="66">
        <f t="shared" si="34"/>
        <v>2.8721218176781065</v>
      </c>
      <c r="J128" s="32"/>
      <c r="K128" s="70">
        <f t="shared" si="35"/>
        <v>3.3029400903298223</v>
      </c>
      <c r="L128" s="56">
        <f t="shared" si="29"/>
        <v>0.40294009032982236</v>
      </c>
      <c r="M128" s="57">
        <f t="shared" si="30"/>
        <v>0.1389448587344215</v>
      </c>
      <c r="N128" s="60"/>
      <c r="O128" s="64"/>
      <c r="P128" s="33"/>
      <c r="Q128" s="34">
        <v>0.8</v>
      </c>
      <c r="R128" s="61">
        <v>15.63</v>
      </c>
      <c r="S128" s="61">
        <v>18.214700000000001</v>
      </c>
      <c r="T128" s="35">
        <f t="shared" si="36"/>
        <v>0.93229430582213701</v>
      </c>
      <c r="U128" s="53">
        <v>0</v>
      </c>
      <c r="V128" s="62">
        <v>94.6</v>
      </c>
      <c r="W128" s="62">
        <v>102.6</v>
      </c>
      <c r="X128" s="54">
        <f t="shared" si="37"/>
        <v>0</v>
      </c>
      <c r="Y128" s="36">
        <v>7.0000000000000007E-2</v>
      </c>
      <c r="Z128" s="37">
        <v>91.3</v>
      </c>
      <c r="AA128" s="37">
        <v>102.4</v>
      </c>
      <c r="AB128" s="38">
        <f t="shared" si="38"/>
        <v>7.8510405257393237E-2</v>
      </c>
      <c r="AC128" s="39">
        <v>0.06</v>
      </c>
      <c r="AD128" s="40">
        <v>98.7</v>
      </c>
      <c r="AE128" s="40">
        <v>101.7</v>
      </c>
      <c r="AF128" s="41">
        <f t="shared" si="39"/>
        <v>6.1823708206686923E-2</v>
      </c>
      <c r="AG128" s="42">
        <v>7.0000000000000007E-2</v>
      </c>
      <c r="AH128" s="43">
        <v>119.6</v>
      </c>
      <c r="AI128" s="43">
        <v>155.19999999999999</v>
      </c>
      <c r="AJ128" s="44">
        <f t="shared" si="40"/>
        <v>9.0836120401337803E-2</v>
      </c>
      <c r="AK128" s="45">
        <v>0</v>
      </c>
      <c r="AL128" s="46">
        <v>1</v>
      </c>
      <c r="AM128" s="46">
        <v>1</v>
      </c>
      <c r="AN128" s="47">
        <f t="shared" si="41"/>
        <v>0</v>
      </c>
      <c r="AO128" s="48">
        <f t="shared" si="42"/>
        <v>1.0000000000000002</v>
      </c>
    </row>
    <row r="129" spans="1:41" s="49" customFormat="1" x14ac:dyDescent="0.3">
      <c r="A129" s="30" t="s">
        <v>147</v>
      </c>
      <c r="B129" s="71" t="s">
        <v>142</v>
      </c>
      <c r="C129" s="69">
        <v>2.9</v>
      </c>
      <c r="D129" s="69">
        <f t="shared" si="28"/>
        <v>2.5217391304347827</v>
      </c>
      <c r="E129" s="31"/>
      <c r="F129" s="66">
        <f t="shared" si="31"/>
        <v>2.1434782608695651</v>
      </c>
      <c r="G129" s="68">
        <f t="shared" si="32"/>
        <v>1.1634645396875549</v>
      </c>
      <c r="H129" s="67">
        <f t="shared" si="33"/>
        <v>0.37826086956521737</v>
      </c>
      <c r="I129" s="66">
        <f t="shared" si="34"/>
        <v>2.8721218176781065</v>
      </c>
      <c r="J129" s="32"/>
      <c r="K129" s="70">
        <f t="shared" si="35"/>
        <v>3.3029400903298223</v>
      </c>
      <c r="L129" s="56">
        <f t="shared" si="29"/>
        <v>0.40294009032982236</v>
      </c>
      <c r="M129" s="57">
        <f t="shared" si="30"/>
        <v>0.1389448587344215</v>
      </c>
      <c r="N129" s="60"/>
      <c r="O129" s="64"/>
      <c r="P129" s="33"/>
      <c r="Q129" s="34">
        <v>0.8</v>
      </c>
      <c r="R129" s="61">
        <v>15.63</v>
      </c>
      <c r="S129" s="61">
        <v>18.214700000000001</v>
      </c>
      <c r="T129" s="35">
        <f t="shared" si="36"/>
        <v>0.93229430582213701</v>
      </c>
      <c r="U129" s="53">
        <v>0</v>
      </c>
      <c r="V129" s="62">
        <v>94.6</v>
      </c>
      <c r="W129" s="62">
        <v>102.6</v>
      </c>
      <c r="X129" s="54">
        <f t="shared" si="37"/>
        <v>0</v>
      </c>
      <c r="Y129" s="36">
        <v>7.0000000000000007E-2</v>
      </c>
      <c r="Z129" s="37">
        <v>91.3</v>
      </c>
      <c r="AA129" s="37">
        <v>102.4</v>
      </c>
      <c r="AB129" s="38">
        <f t="shared" si="38"/>
        <v>7.8510405257393237E-2</v>
      </c>
      <c r="AC129" s="39">
        <v>0.06</v>
      </c>
      <c r="AD129" s="40">
        <v>98.7</v>
      </c>
      <c r="AE129" s="40">
        <v>101.7</v>
      </c>
      <c r="AF129" s="41">
        <f t="shared" si="39"/>
        <v>6.1823708206686923E-2</v>
      </c>
      <c r="AG129" s="42">
        <v>7.0000000000000007E-2</v>
      </c>
      <c r="AH129" s="43">
        <v>119.6</v>
      </c>
      <c r="AI129" s="43">
        <v>155.19999999999999</v>
      </c>
      <c r="AJ129" s="44">
        <f t="shared" si="40"/>
        <v>9.0836120401337803E-2</v>
      </c>
      <c r="AK129" s="45">
        <v>0</v>
      </c>
      <c r="AL129" s="46">
        <v>1</v>
      </c>
      <c r="AM129" s="46">
        <v>1</v>
      </c>
      <c r="AN129" s="47">
        <f t="shared" si="41"/>
        <v>0</v>
      </c>
      <c r="AO129" s="48">
        <f t="shared" si="42"/>
        <v>1.0000000000000002</v>
      </c>
    </row>
    <row r="130" spans="1:41" s="49" customFormat="1" x14ac:dyDescent="0.3">
      <c r="A130" s="30" t="s">
        <v>62</v>
      </c>
      <c r="B130" s="71" t="s">
        <v>142</v>
      </c>
      <c r="C130" s="69">
        <v>9.8000000000000007</v>
      </c>
      <c r="D130" s="69">
        <f t="shared" si="28"/>
        <v>8.5217391304347831</v>
      </c>
      <c r="E130" s="31"/>
      <c r="F130" s="66">
        <f t="shared" si="31"/>
        <v>7.2434782608695656</v>
      </c>
      <c r="G130" s="68">
        <f t="shared" si="32"/>
        <v>1.1634645396875549</v>
      </c>
      <c r="H130" s="67">
        <f t="shared" si="33"/>
        <v>1.2782608695652173</v>
      </c>
      <c r="I130" s="66">
        <f t="shared" si="34"/>
        <v>9.705790970084637</v>
      </c>
      <c r="J130" s="32"/>
      <c r="K130" s="70">
        <f t="shared" si="35"/>
        <v>11.161659615597332</v>
      </c>
      <c r="L130" s="56">
        <f t="shared" si="29"/>
        <v>1.3616596155973308</v>
      </c>
      <c r="M130" s="57">
        <f t="shared" si="30"/>
        <v>0.1389448587344215</v>
      </c>
      <c r="N130" s="60"/>
      <c r="O130" s="64"/>
      <c r="P130" s="33"/>
      <c r="Q130" s="34">
        <v>0.8</v>
      </c>
      <c r="R130" s="61">
        <v>15.63</v>
      </c>
      <c r="S130" s="61">
        <v>18.214700000000001</v>
      </c>
      <c r="T130" s="35">
        <f t="shared" si="36"/>
        <v>0.93229430582213701</v>
      </c>
      <c r="U130" s="53">
        <v>0</v>
      </c>
      <c r="V130" s="62">
        <v>94.6</v>
      </c>
      <c r="W130" s="62">
        <v>102.6</v>
      </c>
      <c r="X130" s="54">
        <f t="shared" si="37"/>
        <v>0</v>
      </c>
      <c r="Y130" s="36">
        <v>7.0000000000000007E-2</v>
      </c>
      <c r="Z130" s="37">
        <v>91.3</v>
      </c>
      <c r="AA130" s="37">
        <v>102.4</v>
      </c>
      <c r="AB130" s="38">
        <f t="shared" si="38"/>
        <v>7.8510405257393237E-2</v>
      </c>
      <c r="AC130" s="39">
        <v>0.06</v>
      </c>
      <c r="AD130" s="40">
        <v>98.7</v>
      </c>
      <c r="AE130" s="40">
        <v>101.7</v>
      </c>
      <c r="AF130" s="41">
        <f t="shared" si="39"/>
        <v>6.1823708206686923E-2</v>
      </c>
      <c r="AG130" s="42">
        <v>7.0000000000000007E-2</v>
      </c>
      <c r="AH130" s="43">
        <v>119.6</v>
      </c>
      <c r="AI130" s="43">
        <v>155.19999999999999</v>
      </c>
      <c r="AJ130" s="44">
        <f t="shared" si="40"/>
        <v>9.0836120401337803E-2</v>
      </c>
      <c r="AK130" s="45">
        <v>0</v>
      </c>
      <c r="AL130" s="46">
        <v>1</v>
      </c>
      <c r="AM130" s="46">
        <v>1</v>
      </c>
      <c r="AN130" s="47">
        <f t="shared" si="41"/>
        <v>0</v>
      </c>
      <c r="AO130" s="48">
        <f t="shared" si="42"/>
        <v>1.0000000000000002</v>
      </c>
    </row>
    <row r="131" spans="1:41" s="49" customFormat="1" x14ac:dyDescent="0.3">
      <c r="A131" s="30" t="s">
        <v>127</v>
      </c>
      <c r="B131" s="71" t="s">
        <v>148</v>
      </c>
      <c r="C131" s="69">
        <v>2.1</v>
      </c>
      <c r="D131" s="69">
        <f t="shared" si="28"/>
        <v>1.8260869565217392</v>
      </c>
      <c r="E131" s="31"/>
      <c r="F131" s="66">
        <f t="shared" si="31"/>
        <v>1.5521739130434784</v>
      </c>
      <c r="G131" s="68">
        <f t="shared" si="32"/>
        <v>1.1825239579034235</v>
      </c>
      <c r="H131" s="67">
        <f t="shared" si="33"/>
        <v>0.2739130434782609</v>
      </c>
      <c r="I131" s="66">
        <f t="shared" si="34"/>
        <v>2.1093958824848791</v>
      </c>
      <c r="J131" s="32"/>
      <c r="K131" s="70">
        <f t="shared" si="35"/>
        <v>2.4258052648576109</v>
      </c>
      <c r="L131" s="56">
        <f t="shared" si="29"/>
        <v>0.32580526485761085</v>
      </c>
      <c r="M131" s="57">
        <f t="shared" si="30"/>
        <v>0.15514536421790992</v>
      </c>
      <c r="N131" s="60"/>
      <c r="O131" s="64"/>
      <c r="P131" s="33"/>
      <c r="Q131" s="34">
        <v>0.83</v>
      </c>
      <c r="R131" s="61">
        <v>16.79</v>
      </c>
      <c r="S131" s="61">
        <v>20.322399999999998</v>
      </c>
      <c r="T131" s="35">
        <f t="shared" si="36"/>
        <v>1.0046213222156044</v>
      </c>
      <c r="U131" s="53">
        <v>0</v>
      </c>
      <c r="V131" s="62">
        <v>94.6</v>
      </c>
      <c r="W131" s="62">
        <v>102.6</v>
      </c>
      <c r="X131" s="54">
        <f t="shared" si="37"/>
        <v>0</v>
      </c>
      <c r="Y131" s="36">
        <v>0.03</v>
      </c>
      <c r="Z131" s="37">
        <v>91.3</v>
      </c>
      <c r="AA131" s="37">
        <v>102.4</v>
      </c>
      <c r="AB131" s="38">
        <f t="shared" si="38"/>
        <v>3.364731653888281E-2</v>
      </c>
      <c r="AC131" s="39">
        <v>0.14000000000000001</v>
      </c>
      <c r="AD131" s="40">
        <v>98.7</v>
      </c>
      <c r="AE131" s="40">
        <v>101.7</v>
      </c>
      <c r="AF131" s="41">
        <f t="shared" si="39"/>
        <v>0.14425531914893619</v>
      </c>
      <c r="AG131" s="42">
        <v>0</v>
      </c>
      <c r="AH131" s="43">
        <v>119.6</v>
      </c>
      <c r="AI131" s="43">
        <v>155.19999999999999</v>
      </c>
      <c r="AJ131" s="44">
        <f t="shared" si="40"/>
        <v>0</v>
      </c>
      <c r="AK131" s="45">
        <v>0</v>
      </c>
      <c r="AL131" s="46">
        <v>1</v>
      </c>
      <c r="AM131" s="46">
        <v>1</v>
      </c>
      <c r="AN131" s="47">
        <f t="shared" si="41"/>
        <v>0</v>
      </c>
      <c r="AO131" s="48">
        <f t="shared" si="42"/>
        <v>1</v>
      </c>
    </row>
    <row r="132" spans="1:41" s="49" customFormat="1" x14ac:dyDescent="0.3">
      <c r="A132" s="30" t="s">
        <v>149</v>
      </c>
      <c r="B132" s="71" t="s">
        <v>148</v>
      </c>
      <c r="C132" s="69">
        <v>2.1</v>
      </c>
      <c r="D132" s="69">
        <f t="shared" si="28"/>
        <v>1.8260869565217392</v>
      </c>
      <c r="E132" s="31"/>
      <c r="F132" s="66">
        <f t="shared" si="31"/>
        <v>1.5521739130434784</v>
      </c>
      <c r="G132" s="68">
        <f t="shared" si="32"/>
        <v>1.1825239579034235</v>
      </c>
      <c r="H132" s="67">
        <f t="shared" si="33"/>
        <v>0.2739130434782609</v>
      </c>
      <c r="I132" s="66">
        <f t="shared" si="34"/>
        <v>2.1093958824848791</v>
      </c>
      <c r="J132" s="32"/>
      <c r="K132" s="70">
        <f t="shared" si="35"/>
        <v>2.4258052648576109</v>
      </c>
      <c r="L132" s="56">
        <f t="shared" si="29"/>
        <v>0.32580526485761085</v>
      </c>
      <c r="M132" s="57">
        <f t="shared" si="30"/>
        <v>0.15514536421790992</v>
      </c>
      <c r="N132" s="60"/>
      <c r="O132" s="64"/>
      <c r="P132" s="33"/>
      <c r="Q132" s="34">
        <v>0.83</v>
      </c>
      <c r="R132" s="61">
        <v>16.79</v>
      </c>
      <c r="S132" s="61">
        <v>20.322399999999998</v>
      </c>
      <c r="T132" s="35">
        <f t="shared" si="36"/>
        <v>1.0046213222156044</v>
      </c>
      <c r="U132" s="53">
        <v>0</v>
      </c>
      <c r="V132" s="62">
        <v>94.6</v>
      </c>
      <c r="W132" s="62">
        <v>102.6</v>
      </c>
      <c r="X132" s="54">
        <f t="shared" si="37"/>
        <v>0</v>
      </c>
      <c r="Y132" s="36">
        <v>0.03</v>
      </c>
      <c r="Z132" s="37">
        <v>91.3</v>
      </c>
      <c r="AA132" s="37">
        <v>102.4</v>
      </c>
      <c r="AB132" s="38">
        <f t="shared" si="38"/>
        <v>3.364731653888281E-2</v>
      </c>
      <c r="AC132" s="39">
        <v>0.14000000000000001</v>
      </c>
      <c r="AD132" s="40">
        <v>98.7</v>
      </c>
      <c r="AE132" s="40">
        <v>101.7</v>
      </c>
      <c r="AF132" s="41">
        <f t="shared" si="39"/>
        <v>0.14425531914893619</v>
      </c>
      <c r="AG132" s="42">
        <v>0</v>
      </c>
      <c r="AH132" s="43">
        <v>119.6</v>
      </c>
      <c r="AI132" s="43">
        <v>155.19999999999999</v>
      </c>
      <c r="AJ132" s="44">
        <f t="shared" si="40"/>
        <v>0</v>
      </c>
      <c r="AK132" s="45">
        <v>0</v>
      </c>
      <c r="AL132" s="46">
        <v>1</v>
      </c>
      <c r="AM132" s="46">
        <v>1</v>
      </c>
      <c r="AN132" s="47">
        <f t="shared" si="41"/>
        <v>0</v>
      </c>
      <c r="AO132" s="48">
        <f t="shared" si="42"/>
        <v>1</v>
      </c>
    </row>
    <row r="133" spans="1:41" s="49" customFormat="1" x14ac:dyDescent="0.3">
      <c r="A133" s="30" t="s">
        <v>55</v>
      </c>
      <c r="B133" s="71" t="s">
        <v>148</v>
      </c>
      <c r="C133" s="69">
        <v>5.49</v>
      </c>
      <c r="D133" s="69">
        <f t="shared" si="28"/>
        <v>4.7739130434782613</v>
      </c>
      <c r="E133" s="31"/>
      <c r="F133" s="66">
        <f t="shared" si="31"/>
        <v>4.0578260869565224</v>
      </c>
      <c r="G133" s="68">
        <f t="shared" si="32"/>
        <v>1.1825239579034235</v>
      </c>
      <c r="H133" s="67">
        <f t="shared" si="33"/>
        <v>0.71608695652173915</v>
      </c>
      <c r="I133" s="66">
        <f t="shared" si="34"/>
        <v>5.5145635213533275</v>
      </c>
      <c r="J133" s="32"/>
      <c r="K133" s="70">
        <f t="shared" si="35"/>
        <v>6.3417480495563261</v>
      </c>
      <c r="L133" s="56">
        <f t="shared" si="29"/>
        <v>0.85174804955632588</v>
      </c>
      <c r="M133" s="57">
        <f t="shared" si="30"/>
        <v>0.15514536421791</v>
      </c>
      <c r="N133" s="60"/>
      <c r="O133" s="64"/>
      <c r="P133" s="33"/>
      <c r="Q133" s="34">
        <v>0.83</v>
      </c>
      <c r="R133" s="61">
        <v>16.79</v>
      </c>
      <c r="S133" s="61">
        <v>20.322399999999998</v>
      </c>
      <c r="T133" s="35">
        <f t="shared" si="36"/>
        <v>1.0046213222156044</v>
      </c>
      <c r="U133" s="53">
        <v>0</v>
      </c>
      <c r="V133" s="62">
        <v>94.6</v>
      </c>
      <c r="W133" s="62">
        <v>102.6</v>
      </c>
      <c r="X133" s="54">
        <f t="shared" si="37"/>
        <v>0</v>
      </c>
      <c r="Y133" s="36">
        <v>0.03</v>
      </c>
      <c r="Z133" s="37">
        <v>91.3</v>
      </c>
      <c r="AA133" s="37">
        <v>102.4</v>
      </c>
      <c r="AB133" s="38">
        <f t="shared" si="38"/>
        <v>3.364731653888281E-2</v>
      </c>
      <c r="AC133" s="39">
        <v>0.14000000000000001</v>
      </c>
      <c r="AD133" s="40">
        <v>98.7</v>
      </c>
      <c r="AE133" s="40">
        <v>101.7</v>
      </c>
      <c r="AF133" s="41">
        <f t="shared" si="39"/>
        <v>0.14425531914893619</v>
      </c>
      <c r="AG133" s="42">
        <v>0</v>
      </c>
      <c r="AH133" s="43">
        <v>119.6</v>
      </c>
      <c r="AI133" s="43">
        <v>155.19999999999999</v>
      </c>
      <c r="AJ133" s="44">
        <f t="shared" si="40"/>
        <v>0</v>
      </c>
      <c r="AK133" s="45">
        <v>0</v>
      </c>
      <c r="AL133" s="46">
        <v>1</v>
      </c>
      <c r="AM133" s="46">
        <v>1</v>
      </c>
      <c r="AN133" s="47">
        <f t="shared" si="41"/>
        <v>0</v>
      </c>
      <c r="AO133" s="48">
        <f t="shared" si="42"/>
        <v>1</v>
      </c>
    </row>
    <row r="134" spans="1:41" s="49" customFormat="1" x14ac:dyDescent="0.3">
      <c r="A134" s="30" t="s">
        <v>56</v>
      </c>
      <c r="B134" s="71" t="s">
        <v>148</v>
      </c>
      <c r="C134" s="69">
        <v>5.87</v>
      </c>
      <c r="D134" s="69">
        <f t="shared" si="28"/>
        <v>5.1043478260869568</v>
      </c>
      <c r="E134" s="31"/>
      <c r="F134" s="66">
        <f t="shared" si="31"/>
        <v>4.3386956521739135</v>
      </c>
      <c r="G134" s="68">
        <f t="shared" si="32"/>
        <v>1.1825239579034235</v>
      </c>
      <c r="H134" s="67">
        <f t="shared" si="33"/>
        <v>0.76565217391304352</v>
      </c>
      <c r="I134" s="66">
        <f t="shared" si="34"/>
        <v>5.8962637286601147</v>
      </c>
      <c r="J134" s="32"/>
      <c r="K134" s="70">
        <f t="shared" si="35"/>
        <v>6.7807032879591311</v>
      </c>
      <c r="L134" s="56">
        <f t="shared" si="29"/>
        <v>0.91070328795913102</v>
      </c>
      <c r="M134" s="57">
        <f t="shared" si="30"/>
        <v>0.15514536421790989</v>
      </c>
      <c r="N134" s="60"/>
      <c r="O134" s="64"/>
      <c r="P134" s="33"/>
      <c r="Q134" s="34">
        <v>0.83</v>
      </c>
      <c r="R134" s="61">
        <v>16.79</v>
      </c>
      <c r="S134" s="61">
        <v>20.322399999999998</v>
      </c>
      <c r="T134" s="35">
        <f t="shared" si="36"/>
        <v>1.0046213222156044</v>
      </c>
      <c r="U134" s="53">
        <v>0</v>
      </c>
      <c r="V134" s="62">
        <v>94.6</v>
      </c>
      <c r="W134" s="62">
        <v>102.6</v>
      </c>
      <c r="X134" s="54">
        <f t="shared" si="37"/>
        <v>0</v>
      </c>
      <c r="Y134" s="36">
        <v>0.03</v>
      </c>
      <c r="Z134" s="37">
        <v>91.3</v>
      </c>
      <c r="AA134" s="37">
        <v>102.4</v>
      </c>
      <c r="AB134" s="38">
        <f t="shared" si="38"/>
        <v>3.364731653888281E-2</v>
      </c>
      <c r="AC134" s="39">
        <v>0.14000000000000001</v>
      </c>
      <c r="AD134" s="40">
        <v>98.7</v>
      </c>
      <c r="AE134" s="40">
        <v>101.7</v>
      </c>
      <c r="AF134" s="41">
        <f t="shared" si="39"/>
        <v>0.14425531914893619</v>
      </c>
      <c r="AG134" s="42">
        <v>0</v>
      </c>
      <c r="AH134" s="43">
        <v>119.6</v>
      </c>
      <c r="AI134" s="43">
        <v>155.19999999999999</v>
      </c>
      <c r="AJ134" s="44">
        <f t="shared" si="40"/>
        <v>0</v>
      </c>
      <c r="AK134" s="45">
        <v>0</v>
      </c>
      <c r="AL134" s="46">
        <v>1</v>
      </c>
      <c r="AM134" s="46">
        <v>1</v>
      </c>
      <c r="AN134" s="47">
        <f t="shared" si="41"/>
        <v>0</v>
      </c>
      <c r="AO134" s="48">
        <f t="shared" si="42"/>
        <v>1</v>
      </c>
    </row>
    <row r="135" spans="1:41" s="49" customFormat="1" x14ac:dyDescent="0.3">
      <c r="A135" s="30" t="s">
        <v>58</v>
      </c>
      <c r="B135" s="71" t="s">
        <v>148</v>
      </c>
      <c r="C135" s="69">
        <v>9.39</v>
      </c>
      <c r="D135" s="69">
        <f t="shared" si="28"/>
        <v>8.1652173913043491</v>
      </c>
      <c r="E135" s="31"/>
      <c r="F135" s="66">
        <f t="shared" si="31"/>
        <v>6.9404347826086967</v>
      </c>
      <c r="G135" s="68">
        <f t="shared" si="32"/>
        <v>1.1825239579034235</v>
      </c>
      <c r="H135" s="67">
        <f t="shared" si="33"/>
        <v>1.2247826086956524</v>
      </c>
      <c r="I135" s="66">
        <f t="shared" si="34"/>
        <v>9.4320130173966739</v>
      </c>
      <c r="J135" s="32"/>
      <c r="K135" s="70">
        <f t="shared" si="35"/>
        <v>10.846814970006173</v>
      </c>
      <c r="L135" s="56">
        <f t="shared" si="29"/>
        <v>1.4568149700061728</v>
      </c>
      <c r="M135" s="57">
        <f t="shared" si="30"/>
        <v>0.15514536421790975</v>
      </c>
      <c r="N135" s="60"/>
      <c r="O135" s="64"/>
      <c r="P135" s="33"/>
      <c r="Q135" s="34">
        <v>0.83</v>
      </c>
      <c r="R135" s="61">
        <v>16.79</v>
      </c>
      <c r="S135" s="61">
        <v>20.322399999999998</v>
      </c>
      <c r="T135" s="35">
        <f t="shared" si="36"/>
        <v>1.0046213222156044</v>
      </c>
      <c r="U135" s="53">
        <v>0</v>
      </c>
      <c r="V135" s="62">
        <v>94.6</v>
      </c>
      <c r="W135" s="62">
        <v>102.6</v>
      </c>
      <c r="X135" s="54">
        <f t="shared" si="37"/>
        <v>0</v>
      </c>
      <c r="Y135" s="36">
        <v>0.03</v>
      </c>
      <c r="Z135" s="37">
        <v>91.3</v>
      </c>
      <c r="AA135" s="37">
        <v>102.4</v>
      </c>
      <c r="AB135" s="38">
        <f t="shared" si="38"/>
        <v>3.364731653888281E-2</v>
      </c>
      <c r="AC135" s="39">
        <v>0.14000000000000001</v>
      </c>
      <c r="AD135" s="40">
        <v>98.7</v>
      </c>
      <c r="AE135" s="40">
        <v>101.7</v>
      </c>
      <c r="AF135" s="41">
        <f t="shared" si="39"/>
        <v>0.14425531914893619</v>
      </c>
      <c r="AG135" s="42">
        <v>0</v>
      </c>
      <c r="AH135" s="43">
        <v>119.6</v>
      </c>
      <c r="AI135" s="43">
        <v>155.19999999999999</v>
      </c>
      <c r="AJ135" s="44">
        <f t="shared" si="40"/>
        <v>0</v>
      </c>
      <c r="AK135" s="45">
        <v>0</v>
      </c>
      <c r="AL135" s="46">
        <v>1</v>
      </c>
      <c r="AM135" s="46">
        <v>1</v>
      </c>
      <c r="AN135" s="47">
        <f t="shared" si="41"/>
        <v>0</v>
      </c>
      <c r="AO135" s="48">
        <f t="shared" si="42"/>
        <v>1</v>
      </c>
    </row>
    <row r="136" spans="1:41" s="49" customFormat="1" x14ac:dyDescent="0.3">
      <c r="A136" s="30" t="s">
        <v>59</v>
      </c>
      <c r="B136" s="71" t="s">
        <v>148</v>
      </c>
      <c r="C136" s="69">
        <v>6.52</v>
      </c>
      <c r="D136" s="69">
        <f t="shared" si="28"/>
        <v>5.6695652173913045</v>
      </c>
      <c r="E136" s="31"/>
      <c r="F136" s="66">
        <f t="shared" si="31"/>
        <v>4.8191304347826085</v>
      </c>
      <c r="G136" s="68">
        <f t="shared" si="32"/>
        <v>1.1825239579034235</v>
      </c>
      <c r="H136" s="67">
        <f t="shared" si="33"/>
        <v>0.85043478260869565</v>
      </c>
      <c r="I136" s="66">
        <f t="shared" si="34"/>
        <v>6.5491719780006719</v>
      </c>
      <c r="J136" s="32"/>
      <c r="K136" s="70">
        <f t="shared" si="35"/>
        <v>7.5315477747007717</v>
      </c>
      <c r="L136" s="56">
        <f t="shared" si="29"/>
        <v>1.0115477747007722</v>
      </c>
      <c r="M136" s="57">
        <f t="shared" si="30"/>
        <v>0.15514536421790986</v>
      </c>
      <c r="N136" s="60"/>
      <c r="O136" s="64"/>
      <c r="P136" s="33"/>
      <c r="Q136" s="34">
        <v>0.83</v>
      </c>
      <c r="R136" s="61">
        <v>16.79</v>
      </c>
      <c r="S136" s="61">
        <v>20.322399999999998</v>
      </c>
      <c r="T136" s="35">
        <f t="shared" si="36"/>
        <v>1.0046213222156044</v>
      </c>
      <c r="U136" s="53">
        <v>0</v>
      </c>
      <c r="V136" s="62">
        <v>94.6</v>
      </c>
      <c r="W136" s="62">
        <v>102.6</v>
      </c>
      <c r="X136" s="54">
        <f t="shared" si="37"/>
        <v>0</v>
      </c>
      <c r="Y136" s="36">
        <v>0.03</v>
      </c>
      <c r="Z136" s="37">
        <v>91.3</v>
      </c>
      <c r="AA136" s="37">
        <v>102.4</v>
      </c>
      <c r="AB136" s="38">
        <f t="shared" si="38"/>
        <v>3.364731653888281E-2</v>
      </c>
      <c r="AC136" s="39">
        <v>0.14000000000000001</v>
      </c>
      <c r="AD136" s="40">
        <v>98.7</v>
      </c>
      <c r="AE136" s="40">
        <v>101.7</v>
      </c>
      <c r="AF136" s="41">
        <f t="shared" si="39"/>
        <v>0.14425531914893619</v>
      </c>
      <c r="AG136" s="42">
        <v>0</v>
      </c>
      <c r="AH136" s="43">
        <v>119.6</v>
      </c>
      <c r="AI136" s="43">
        <v>155.19999999999999</v>
      </c>
      <c r="AJ136" s="44">
        <f t="shared" si="40"/>
        <v>0</v>
      </c>
      <c r="AK136" s="45">
        <v>0</v>
      </c>
      <c r="AL136" s="46">
        <v>1</v>
      </c>
      <c r="AM136" s="46">
        <v>1</v>
      </c>
      <c r="AN136" s="47">
        <f t="shared" si="41"/>
        <v>0</v>
      </c>
      <c r="AO136" s="48">
        <f t="shared" si="42"/>
        <v>1</v>
      </c>
    </row>
    <row r="137" spans="1:41" s="49" customFormat="1" x14ac:dyDescent="0.3">
      <c r="A137" s="30" t="s">
        <v>60</v>
      </c>
      <c r="B137" s="71" t="s">
        <v>148</v>
      </c>
      <c r="C137" s="69">
        <v>5.49</v>
      </c>
      <c r="D137" s="69">
        <f t="shared" si="28"/>
        <v>4.7739130434782613</v>
      </c>
      <c r="E137" s="31"/>
      <c r="F137" s="66">
        <f t="shared" si="31"/>
        <v>4.0578260869565224</v>
      </c>
      <c r="G137" s="68">
        <f t="shared" si="32"/>
        <v>1.1825239579034235</v>
      </c>
      <c r="H137" s="67">
        <f t="shared" si="33"/>
        <v>0.71608695652173915</v>
      </c>
      <c r="I137" s="66">
        <f t="shared" si="34"/>
        <v>5.5145635213533275</v>
      </c>
      <c r="J137" s="32"/>
      <c r="K137" s="70">
        <f t="shared" si="35"/>
        <v>6.3417480495563261</v>
      </c>
      <c r="L137" s="56">
        <f t="shared" si="29"/>
        <v>0.85174804955632588</v>
      </c>
      <c r="M137" s="57">
        <f t="shared" si="30"/>
        <v>0.15514536421791</v>
      </c>
      <c r="N137" s="60"/>
      <c r="O137" s="64"/>
      <c r="P137" s="33"/>
      <c r="Q137" s="34">
        <v>0.83</v>
      </c>
      <c r="R137" s="61">
        <v>16.79</v>
      </c>
      <c r="S137" s="61">
        <v>20.322399999999998</v>
      </c>
      <c r="T137" s="35">
        <f t="shared" si="36"/>
        <v>1.0046213222156044</v>
      </c>
      <c r="U137" s="53">
        <v>0</v>
      </c>
      <c r="V137" s="62">
        <v>94.6</v>
      </c>
      <c r="W137" s="62">
        <v>102.6</v>
      </c>
      <c r="X137" s="54">
        <f t="shared" si="37"/>
        <v>0</v>
      </c>
      <c r="Y137" s="36">
        <v>0.03</v>
      </c>
      <c r="Z137" s="37">
        <v>91.3</v>
      </c>
      <c r="AA137" s="37">
        <v>102.4</v>
      </c>
      <c r="AB137" s="38">
        <f t="shared" si="38"/>
        <v>3.364731653888281E-2</v>
      </c>
      <c r="AC137" s="39">
        <v>0.14000000000000001</v>
      </c>
      <c r="AD137" s="40">
        <v>98.7</v>
      </c>
      <c r="AE137" s="40">
        <v>101.7</v>
      </c>
      <c r="AF137" s="41">
        <f t="shared" si="39"/>
        <v>0.14425531914893619</v>
      </c>
      <c r="AG137" s="42">
        <v>0</v>
      </c>
      <c r="AH137" s="43">
        <v>119.6</v>
      </c>
      <c r="AI137" s="43">
        <v>155.19999999999999</v>
      </c>
      <c r="AJ137" s="44">
        <f t="shared" si="40"/>
        <v>0</v>
      </c>
      <c r="AK137" s="45">
        <v>0</v>
      </c>
      <c r="AL137" s="46">
        <v>1</v>
      </c>
      <c r="AM137" s="46">
        <v>1</v>
      </c>
      <c r="AN137" s="47">
        <f t="shared" si="41"/>
        <v>0</v>
      </c>
      <c r="AO137" s="48">
        <f t="shared" si="42"/>
        <v>1</v>
      </c>
    </row>
    <row r="138" spans="1:41" s="49" customFormat="1" x14ac:dyDescent="0.3">
      <c r="A138" s="30" t="s">
        <v>150</v>
      </c>
      <c r="B138" s="71" t="s">
        <v>148</v>
      </c>
      <c r="C138" s="69">
        <v>5.87</v>
      </c>
      <c r="D138" s="69">
        <f t="shared" si="28"/>
        <v>5.1043478260869568</v>
      </c>
      <c r="E138" s="31"/>
      <c r="F138" s="66">
        <f t="shared" si="31"/>
        <v>4.3386956521739135</v>
      </c>
      <c r="G138" s="68">
        <f t="shared" si="32"/>
        <v>1.1825239579034235</v>
      </c>
      <c r="H138" s="67">
        <f t="shared" si="33"/>
        <v>0.76565217391304352</v>
      </c>
      <c r="I138" s="66">
        <f t="shared" si="34"/>
        <v>5.8962637286601147</v>
      </c>
      <c r="J138" s="32"/>
      <c r="K138" s="70">
        <f t="shared" si="35"/>
        <v>6.7807032879591311</v>
      </c>
      <c r="L138" s="56">
        <f t="shared" si="29"/>
        <v>0.91070328795913102</v>
      </c>
      <c r="M138" s="57">
        <f t="shared" si="30"/>
        <v>0.15514536421790989</v>
      </c>
      <c r="N138" s="60"/>
      <c r="O138" s="64"/>
      <c r="P138" s="33"/>
      <c r="Q138" s="34">
        <v>0.83</v>
      </c>
      <c r="R138" s="61">
        <v>16.79</v>
      </c>
      <c r="S138" s="61">
        <v>20.322399999999998</v>
      </c>
      <c r="T138" s="35">
        <f t="shared" si="36"/>
        <v>1.0046213222156044</v>
      </c>
      <c r="U138" s="53">
        <v>0</v>
      </c>
      <c r="V138" s="62">
        <v>94.6</v>
      </c>
      <c r="W138" s="62">
        <v>102.6</v>
      </c>
      <c r="X138" s="54">
        <f t="shared" si="37"/>
        <v>0</v>
      </c>
      <c r="Y138" s="36">
        <v>0.03</v>
      </c>
      <c r="Z138" s="37">
        <v>91.3</v>
      </c>
      <c r="AA138" s="37">
        <v>102.4</v>
      </c>
      <c r="AB138" s="38">
        <f t="shared" si="38"/>
        <v>3.364731653888281E-2</v>
      </c>
      <c r="AC138" s="39">
        <v>0.14000000000000001</v>
      </c>
      <c r="AD138" s="40">
        <v>98.7</v>
      </c>
      <c r="AE138" s="40">
        <v>101.7</v>
      </c>
      <c r="AF138" s="41">
        <f t="shared" si="39"/>
        <v>0.14425531914893619</v>
      </c>
      <c r="AG138" s="42">
        <v>0</v>
      </c>
      <c r="AH138" s="43">
        <v>119.6</v>
      </c>
      <c r="AI138" s="43">
        <v>155.19999999999999</v>
      </c>
      <c r="AJ138" s="44">
        <f t="shared" si="40"/>
        <v>0</v>
      </c>
      <c r="AK138" s="45">
        <v>0</v>
      </c>
      <c r="AL138" s="46">
        <v>1</v>
      </c>
      <c r="AM138" s="46">
        <v>1</v>
      </c>
      <c r="AN138" s="47">
        <f t="shared" si="41"/>
        <v>0</v>
      </c>
      <c r="AO138" s="48">
        <f t="shared" si="42"/>
        <v>1</v>
      </c>
    </row>
    <row r="139" spans="1:41" s="49" customFormat="1" hidden="1" x14ac:dyDescent="0.3">
      <c r="A139" s="30" t="s">
        <v>127</v>
      </c>
      <c r="B139" s="71" t="s">
        <v>151</v>
      </c>
      <c r="C139" s="69">
        <v>2.68</v>
      </c>
      <c r="D139" s="69">
        <f t="shared" si="28"/>
        <v>2.330434782608696</v>
      </c>
      <c r="E139" s="31"/>
      <c r="F139" s="66">
        <f t="shared" si="31"/>
        <v>1.9808695652173915</v>
      </c>
      <c r="G139" s="68">
        <f t="shared" si="32"/>
        <v>1.1702814968920343</v>
      </c>
      <c r="H139" s="67">
        <f t="shared" si="33"/>
        <v>0.34956521739130436</v>
      </c>
      <c r="I139" s="66">
        <f t="shared" si="34"/>
        <v>2.6677402173217866</v>
      </c>
      <c r="J139" s="32"/>
      <c r="K139" s="70">
        <f t="shared" si="35"/>
        <v>3.0679012499200544</v>
      </c>
      <c r="L139" s="56">
        <f t="shared" si="29"/>
        <v>0.38790124992005426</v>
      </c>
      <c r="M139" s="57">
        <f t="shared" si="30"/>
        <v>0.1447392723582292</v>
      </c>
      <c r="N139" s="60"/>
      <c r="O139" s="64">
        <v>3.25</v>
      </c>
      <c r="P139" s="33"/>
      <c r="Q139" s="34">
        <v>0.92500000000000004</v>
      </c>
      <c r="R139" s="61">
        <v>15.63</v>
      </c>
      <c r="S139" s="61">
        <v>18.411000000000001</v>
      </c>
      <c r="T139" s="35">
        <f t="shared" si="36"/>
        <v>1.0895825335892515</v>
      </c>
      <c r="U139" s="53">
        <v>0</v>
      </c>
      <c r="V139" s="62">
        <v>94.6</v>
      </c>
      <c r="W139" s="62">
        <v>102.6</v>
      </c>
      <c r="X139" s="54">
        <f t="shared" si="37"/>
        <v>0</v>
      </c>
      <c r="Y139" s="36">
        <v>3.7499999999999999E-2</v>
      </c>
      <c r="Z139" s="37">
        <v>91.3</v>
      </c>
      <c r="AA139" s="37">
        <v>102.4</v>
      </c>
      <c r="AB139" s="38">
        <f t="shared" si="38"/>
        <v>4.2059145673603512E-2</v>
      </c>
      <c r="AC139" s="39">
        <v>3.7499999999999999E-2</v>
      </c>
      <c r="AD139" s="40">
        <v>98.7</v>
      </c>
      <c r="AE139" s="40">
        <v>101.7</v>
      </c>
      <c r="AF139" s="41">
        <f t="shared" si="39"/>
        <v>3.8639817629179327E-2</v>
      </c>
      <c r="AG139" s="42">
        <v>0</v>
      </c>
      <c r="AH139" s="43">
        <v>103.2</v>
      </c>
      <c r="AI139" s="43">
        <v>110</v>
      </c>
      <c r="AJ139" s="44">
        <f t="shared" si="40"/>
        <v>0</v>
      </c>
      <c r="AK139" s="45">
        <v>0</v>
      </c>
      <c r="AL139" s="46">
        <v>1</v>
      </c>
      <c r="AM139" s="46">
        <v>1</v>
      </c>
      <c r="AN139" s="47">
        <f t="shared" si="41"/>
        <v>0</v>
      </c>
      <c r="AO139" s="48">
        <f t="shared" si="42"/>
        <v>1</v>
      </c>
    </row>
    <row r="140" spans="1:41" s="49" customFormat="1" hidden="1" x14ac:dyDescent="0.3">
      <c r="A140" s="30" t="s">
        <v>152</v>
      </c>
      <c r="B140" s="71" t="s">
        <v>151</v>
      </c>
      <c r="C140" s="69">
        <v>1.59</v>
      </c>
      <c r="D140" s="69">
        <f t="shared" si="28"/>
        <v>1.3826086956521741</v>
      </c>
      <c r="E140" s="31"/>
      <c r="F140" s="66">
        <f t="shared" si="31"/>
        <v>1.175217391304348</v>
      </c>
      <c r="G140" s="68">
        <f t="shared" si="32"/>
        <v>1.0839230647826983</v>
      </c>
      <c r="H140" s="67">
        <f t="shared" si="33"/>
        <v>0.20739130434782613</v>
      </c>
      <c r="I140" s="66">
        <f t="shared" si="34"/>
        <v>1.4812365409163626</v>
      </c>
      <c r="J140" s="32"/>
      <c r="K140" s="70">
        <f t="shared" si="35"/>
        <v>1.7034220220538168</v>
      </c>
      <c r="L140" s="56">
        <f t="shared" si="29"/>
        <v>0.11342202205381668</v>
      </c>
      <c r="M140" s="57">
        <f t="shared" si="30"/>
        <v>7.1334605065293502E-2</v>
      </c>
      <c r="N140" s="60"/>
      <c r="O140" s="64">
        <v>1.95</v>
      </c>
      <c r="P140" s="33"/>
      <c r="Q140" s="34">
        <v>0</v>
      </c>
      <c r="R140" s="61">
        <v>15.63</v>
      </c>
      <c r="S140" s="61">
        <v>18.411000000000001</v>
      </c>
      <c r="T140" s="35">
        <f t="shared" si="36"/>
        <v>0</v>
      </c>
      <c r="U140" s="53">
        <v>0.92500000000000004</v>
      </c>
      <c r="V140" s="62">
        <v>94.6</v>
      </c>
      <c r="W140" s="62">
        <v>102.6</v>
      </c>
      <c r="X140" s="54">
        <f t="shared" si="37"/>
        <v>1.0032241014799155</v>
      </c>
      <c r="Y140" s="36">
        <v>3.7499999999999999E-2</v>
      </c>
      <c r="Z140" s="37">
        <v>91.3</v>
      </c>
      <c r="AA140" s="37">
        <v>102.4</v>
      </c>
      <c r="AB140" s="38">
        <f t="shared" si="38"/>
        <v>4.2059145673603512E-2</v>
      </c>
      <c r="AC140" s="39">
        <v>3.7499999999999999E-2</v>
      </c>
      <c r="AD140" s="40">
        <v>98.7</v>
      </c>
      <c r="AE140" s="40">
        <v>101.7</v>
      </c>
      <c r="AF140" s="41">
        <f t="shared" si="39"/>
        <v>3.8639817629179327E-2</v>
      </c>
      <c r="AG140" s="42">
        <v>0</v>
      </c>
      <c r="AH140" s="43">
        <v>103.2</v>
      </c>
      <c r="AI140" s="43">
        <v>110</v>
      </c>
      <c r="AJ140" s="44">
        <f t="shared" si="40"/>
        <v>0</v>
      </c>
      <c r="AK140" s="45">
        <v>0</v>
      </c>
      <c r="AL140" s="46">
        <v>1</v>
      </c>
      <c r="AM140" s="46">
        <v>1</v>
      </c>
      <c r="AN140" s="47">
        <f t="shared" si="41"/>
        <v>0</v>
      </c>
      <c r="AO140" s="48">
        <f t="shared" si="42"/>
        <v>1</v>
      </c>
    </row>
    <row r="141" spans="1:41" s="49" customFormat="1" x14ac:dyDescent="0.3">
      <c r="A141" s="30" t="s">
        <v>153</v>
      </c>
      <c r="B141" s="71" t="s">
        <v>194</v>
      </c>
      <c r="C141" s="69">
        <v>0.40250000000000002</v>
      </c>
      <c r="D141" s="69">
        <f t="shared" si="28"/>
        <v>0.35000000000000003</v>
      </c>
      <c r="E141" s="31"/>
      <c r="F141" s="66">
        <f t="shared" si="31"/>
        <v>0.29750000000000004</v>
      </c>
      <c r="G141" s="68">
        <f t="shared" si="32"/>
        <v>1.0949707053421653</v>
      </c>
      <c r="H141" s="67">
        <f t="shared" si="33"/>
        <v>5.2500000000000005E-2</v>
      </c>
      <c r="I141" s="66">
        <f t="shared" si="34"/>
        <v>0.37825378483929423</v>
      </c>
      <c r="J141" s="32"/>
      <c r="K141" s="70">
        <f t="shared" si="35"/>
        <v>0.43499185256518835</v>
      </c>
      <c r="L141" s="56">
        <f t="shared" si="29"/>
        <v>3.2491852565188328E-2</v>
      </c>
      <c r="M141" s="57">
        <f t="shared" si="30"/>
        <v>8.0725099540840561E-2</v>
      </c>
      <c r="N141" s="60"/>
      <c r="O141" s="70"/>
      <c r="P141" s="33"/>
      <c r="Q141" s="73">
        <v>0.15</v>
      </c>
      <c r="R141" s="61">
        <v>15.63</v>
      </c>
      <c r="S141" s="61">
        <v>18.214700000000001</v>
      </c>
      <c r="T141" s="35">
        <f t="shared" si="36"/>
        <v>0.17480518234165068</v>
      </c>
      <c r="U141" s="76">
        <v>0.65</v>
      </c>
      <c r="V141" s="62">
        <v>94.6</v>
      </c>
      <c r="W141" s="62">
        <v>102.6</v>
      </c>
      <c r="X141" s="54">
        <f t="shared" si="37"/>
        <v>0.70496828752642715</v>
      </c>
      <c r="Y141" s="79">
        <v>0.1</v>
      </c>
      <c r="Z141" s="37">
        <v>91.3</v>
      </c>
      <c r="AA141" s="37">
        <v>102.4</v>
      </c>
      <c r="AB141" s="38">
        <f t="shared" si="38"/>
        <v>0.11215772179627603</v>
      </c>
      <c r="AC141" s="82">
        <v>0.1</v>
      </c>
      <c r="AD141" s="40">
        <v>98.7</v>
      </c>
      <c r="AE141" s="40">
        <v>101.7</v>
      </c>
      <c r="AF141" s="41">
        <f t="shared" si="39"/>
        <v>0.10303951367781156</v>
      </c>
      <c r="AG141" s="42">
        <v>0</v>
      </c>
      <c r="AH141" s="43">
        <v>119.6</v>
      </c>
      <c r="AI141" s="43">
        <v>155.19999999999999</v>
      </c>
      <c r="AJ141" s="44">
        <f t="shared" si="40"/>
        <v>0</v>
      </c>
      <c r="AK141" s="45">
        <v>0</v>
      </c>
      <c r="AL141" s="46">
        <v>1</v>
      </c>
      <c r="AM141" s="46">
        <v>1</v>
      </c>
      <c r="AN141" s="47">
        <f t="shared" si="41"/>
        <v>0</v>
      </c>
      <c r="AO141" s="48">
        <f t="shared" si="42"/>
        <v>1</v>
      </c>
    </row>
    <row r="142" spans="1:41" s="49" customFormat="1" x14ac:dyDescent="0.3">
      <c r="A142" s="30" t="s">
        <v>107</v>
      </c>
      <c r="B142" s="71" t="s">
        <v>194</v>
      </c>
      <c r="C142" s="69">
        <v>0.42549999999999999</v>
      </c>
      <c r="D142" s="69">
        <f t="shared" si="28"/>
        <v>0.37</v>
      </c>
      <c r="E142" s="31"/>
      <c r="F142" s="66">
        <f t="shared" si="31"/>
        <v>0.3145</v>
      </c>
      <c r="G142" s="68">
        <f t="shared" si="32"/>
        <v>1.0949707053421653</v>
      </c>
      <c r="H142" s="67">
        <f t="shared" si="33"/>
        <v>5.5500000000000001E-2</v>
      </c>
      <c r="I142" s="66">
        <f t="shared" si="34"/>
        <v>0.399868286830111</v>
      </c>
      <c r="J142" s="32"/>
      <c r="K142" s="70">
        <f t="shared" si="35"/>
        <v>0.4598485298546276</v>
      </c>
      <c r="L142" s="56">
        <f t="shared" si="29"/>
        <v>3.4348529854627607E-2</v>
      </c>
      <c r="M142" s="57">
        <f t="shared" si="30"/>
        <v>8.0725099540840436E-2</v>
      </c>
      <c r="N142" s="60"/>
      <c r="O142" s="70"/>
      <c r="P142" s="33"/>
      <c r="Q142" s="73">
        <v>0.15</v>
      </c>
      <c r="R142" s="61">
        <v>15.63</v>
      </c>
      <c r="S142" s="61">
        <v>18.214700000000001</v>
      </c>
      <c r="T142" s="35">
        <f t="shared" si="36"/>
        <v>0.17480518234165068</v>
      </c>
      <c r="U142" s="76">
        <v>0.65</v>
      </c>
      <c r="V142" s="62">
        <v>94.6</v>
      </c>
      <c r="W142" s="62">
        <v>102.6</v>
      </c>
      <c r="X142" s="54">
        <f t="shared" si="37"/>
        <v>0.70496828752642715</v>
      </c>
      <c r="Y142" s="79">
        <v>0.1</v>
      </c>
      <c r="Z142" s="37">
        <v>91.3</v>
      </c>
      <c r="AA142" s="37">
        <v>102.4</v>
      </c>
      <c r="AB142" s="38">
        <f t="shared" si="38"/>
        <v>0.11215772179627603</v>
      </c>
      <c r="AC142" s="82">
        <v>0.1</v>
      </c>
      <c r="AD142" s="40">
        <v>98.7</v>
      </c>
      <c r="AE142" s="40">
        <v>101.7</v>
      </c>
      <c r="AF142" s="41">
        <f t="shared" si="39"/>
        <v>0.10303951367781156</v>
      </c>
      <c r="AG142" s="42">
        <v>0</v>
      </c>
      <c r="AH142" s="43">
        <v>119.6</v>
      </c>
      <c r="AI142" s="43">
        <v>155.19999999999999</v>
      </c>
      <c r="AJ142" s="44">
        <f t="shared" si="40"/>
        <v>0</v>
      </c>
      <c r="AK142" s="45">
        <v>0</v>
      </c>
      <c r="AL142" s="46">
        <v>1</v>
      </c>
      <c r="AM142" s="46">
        <v>1</v>
      </c>
      <c r="AN142" s="47">
        <f t="shared" si="41"/>
        <v>0</v>
      </c>
      <c r="AO142" s="48">
        <f t="shared" si="42"/>
        <v>1</v>
      </c>
    </row>
    <row r="143" spans="1:41" s="49" customFormat="1" x14ac:dyDescent="0.3">
      <c r="A143" s="30" t="s">
        <v>154</v>
      </c>
      <c r="B143" s="71" t="s">
        <v>194</v>
      </c>
      <c r="C143" s="69">
        <v>6.0949999999999998</v>
      </c>
      <c r="D143" s="69">
        <f t="shared" si="28"/>
        <v>5.3</v>
      </c>
      <c r="E143" s="31"/>
      <c r="F143" s="66">
        <f t="shared" si="31"/>
        <v>4.5049999999999999</v>
      </c>
      <c r="G143" s="68">
        <f t="shared" si="32"/>
        <v>1.0949707053421653</v>
      </c>
      <c r="H143" s="67">
        <f t="shared" si="33"/>
        <v>0.79499999999999993</v>
      </c>
      <c r="I143" s="66">
        <f t="shared" si="34"/>
        <v>5.7278430275664549</v>
      </c>
      <c r="J143" s="32"/>
      <c r="K143" s="70">
        <f t="shared" si="35"/>
        <v>6.5870194817014225</v>
      </c>
      <c r="L143" s="56">
        <f t="shared" si="29"/>
        <v>0.49201948170142273</v>
      </c>
      <c r="M143" s="57">
        <f t="shared" si="30"/>
        <v>8.0725099540840478E-2</v>
      </c>
      <c r="N143" s="60"/>
      <c r="O143" s="70"/>
      <c r="P143" s="33"/>
      <c r="Q143" s="73">
        <v>0.15</v>
      </c>
      <c r="R143" s="61">
        <v>15.63</v>
      </c>
      <c r="S143" s="61">
        <v>18.214700000000001</v>
      </c>
      <c r="T143" s="35">
        <f t="shared" si="36"/>
        <v>0.17480518234165068</v>
      </c>
      <c r="U143" s="76">
        <v>0.65</v>
      </c>
      <c r="V143" s="62">
        <v>94.6</v>
      </c>
      <c r="W143" s="62">
        <v>102.6</v>
      </c>
      <c r="X143" s="54">
        <f t="shared" si="37"/>
        <v>0.70496828752642715</v>
      </c>
      <c r="Y143" s="79">
        <v>0.1</v>
      </c>
      <c r="Z143" s="37">
        <v>91.3</v>
      </c>
      <c r="AA143" s="37">
        <v>102.4</v>
      </c>
      <c r="AB143" s="38">
        <f t="shared" si="38"/>
        <v>0.11215772179627603</v>
      </c>
      <c r="AC143" s="82">
        <v>0.1</v>
      </c>
      <c r="AD143" s="40">
        <v>98.7</v>
      </c>
      <c r="AE143" s="40">
        <v>101.7</v>
      </c>
      <c r="AF143" s="41">
        <f t="shared" si="39"/>
        <v>0.10303951367781156</v>
      </c>
      <c r="AG143" s="42">
        <v>0</v>
      </c>
      <c r="AH143" s="43">
        <v>119.6</v>
      </c>
      <c r="AI143" s="43">
        <v>155.19999999999999</v>
      </c>
      <c r="AJ143" s="44">
        <f t="shared" si="40"/>
        <v>0</v>
      </c>
      <c r="AK143" s="45">
        <v>0</v>
      </c>
      <c r="AL143" s="46">
        <v>1</v>
      </c>
      <c r="AM143" s="46">
        <v>1</v>
      </c>
      <c r="AN143" s="47">
        <f t="shared" si="41"/>
        <v>0</v>
      </c>
      <c r="AO143" s="48">
        <f t="shared" si="42"/>
        <v>1</v>
      </c>
    </row>
    <row r="144" spans="1:41" s="49" customFormat="1" x14ac:dyDescent="0.3">
      <c r="A144" s="30" t="s">
        <v>155</v>
      </c>
      <c r="B144" s="71" t="s">
        <v>194</v>
      </c>
      <c r="C144" s="69">
        <v>3.5937499999999996</v>
      </c>
      <c r="D144" s="69">
        <f t="shared" si="28"/>
        <v>3.125</v>
      </c>
      <c r="E144" s="31"/>
      <c r="F144" s="66">
        <f t="shared" si="31"/>
        <v>2.65625</v>
      </c>
      <c r="G144" s="68">
        <f t="shared" si="32"/>
        <v>1.0949707053421653</v>
      </c>
      <c r="H144" s="67">
        <f t="shared" si="33"/>
        <v>0.46875</v>
      </c>
      <c r="I144" s="66">
        <f t="shared" si="34"/>
        <v>3.3772659360651267</v>
      </c>
      <c r="J144" s="32"/>
      <c r="K144" s="70">
        <f t="shared" si="35"/>
        <v>3.8838558264748952</v>
      </c>
      <c r="L144" s="56">
        <f t="shared" si="29"/>
        <v>0.29010582647489569</v>
      </c>
      <c r="M144" s="57">
        <f t="shared" si="30"/>
        <v>8.0725099540840548E-2</v>
      </c>
      <c r="N144" s="60"/>
      <c r="O144" s="70"/>
      <c r="P144" s="33"/>
      <c r="Q144" s="73">
        <v>0.15</v>
      </c>
      <c r="R144" s="61">
        <v>15.63</v>
      </c>
      <c r="S144" s="61">
        <v>18.214700000000001</v>
      </c>
      <c r="T144" s="35">
        <f t="shared" si="36"/>
        <v>0.17480518234165068</v>
      </c>
      <c r="U144" s="76">
        <v>0.65</v>
      </c>
      <c r="V144" s="62">
        <v>94.6</v>
      </c>
      <c r="W144" s="62">
        <v>102.6</v>
      </c>
      <c r="X144" s="54">
        <f t="shared" si="37"/>
        <v>0.70496828752642715</v>
      </c>
      <c r="Y144" s="79">
        <v>0.1</v>
      </c>
      <c r="Z144" s="37">
        <v>91.3</v>
      </c>
      <c r="AA144" s="37">
        <v>102.4</v>
      </c>
      <c r="AB144" s="38">
        <f t="shared" si="38"/>
        <v>0.11215772179627603</v>
      </c>
      <c r="AC144" s="82">
        <v>0.1</v>
      </c>
      <c r="AD144" s="40">
        <v>98.7</v>
      </c>
      <c r="AE144" s="40">
        <v>101.7</v>
      </c>
      <c r="AF144" s="41">
        <f t="shared" si="39"/>
        <v>0.10303951367781156</v>
      </c>
      <c r="AG144" s="42">
        <v>0</v>
      </c>
      <c r="AH144" s="43">
        <v>119.6</v>
      </c>
      <c r="AI144" s="43">
        <v>155.19999999999999</v>
      </c>
      <c r="AJ144" s="44">
        <f t="shared" si="40"/>
        <v>0</v>
      </c>
      <c r="AK144" s="45">
        <v>0</v>
      </c>
      <c r="AL144" s="46">
        <v>1</v>
      </c>
      <c r="AM144" s="46">
        <v>1</v>
      </c>
      <c r="AN144" s="47">
        <f t="shared" si="41"/>
        <v>0</v>
      </c>
      <c r="AO144" s="48">
        <f t="shared" si="42"/>
        <v>1</v>
      </c>
    </row>
    <row r="145" spans="1:41" s="49" customFormat="1" x14ac:dyDescent="0.3">
      <c r="A145" s="30" t="s">
        <v>156</v>
      </c>
      <c r="B145" s="71" t="s">
        <v>194</v>
      </c>
      <c r="C145" s="69">
        <v>3.5937499999999996</v>
      </c>
      <c r="D145" s="69">
        <f t="shared" si="28"/>
        <v>3.125</v>
      </c>
      <c r="E145" s="31"/>
      <c r="F145" s="66">
        <f t="shared" si="31"/>
        <v>2.65625</v>
      </c>
      <c r="G145" s="68">
        <f t="shared" si="32"/>
        <v>1.0949707053421653</v>
      </c>
      <c r="H145" s="67">
        <f t="shared" si="33"/>
        <v>0.46875</v>
      </c>
      <c r="I145" s="66">
        <f t="shared" si="34"/>
        <v>3.3772659360651267</v>
      </c>
      <c r="J145" s="32"/>
      <c r="K145" s="70">
        <f t="shared" si="35"/>
        <v>3.8838558264748952</v>
      </c>
      <c r="L145" s="56">
        <f t="shared" si="29"/>
        <v>0.29010582647489569</v>
      </c>
      <c r="M145" s="57">
        <f t="shared" si="30"/>
        <v>8.0725099540840548E-2</v>
      </c>
      <c r="N145" s="60"/>
      <c r="O145" s="70"/>
      <c r="P145" s="33"/>
      <c r="Q145" s="73">
        <v>0.15</v>
      </c>
      <c r="R145" s="61">
        <v>15.63</v>
      </c>
      <c r="S145" s="61">
        <v>18.214700000000001</v>
      </c>
      <c r="T145" s="35">
        <f t="shared" si="36"/>
        <v>0.17480518234165068</v>
      </c>
      <c r="U145" s="76">
        <v>0.65</v>
      </c>
      <c r="V145" s="62">
        <v>94.6</v>
      </c>
      <c r="W145" s="62">
        <v>102.6</v>
      </c>
      <c r="X145" s="54">
        <f t="shared" si="37"/>
        <v>0.70496828752642715</v>
      </c>
      <c r="Y145" s="79">
        <v>0.1</v>
      </c>
      <c r="Z145" s="37">
        <v>91.3</v>
      </c>
      <c r="AA145" s="37">
        <v>102.4</v>
      </c>
      <c r="AB145" s="38">
        <f t="shared" si="38"/>
        <v>0.11215772179627603</v>
      </c>
      <c r="AC145" s="82">
        <v>0.1</v>
      </c>
      <c r="AD145" s="40">
        <v>98.7</v>
      </c>
      <c r="AE145" s="40">
        <v>101.7</v>
      </c>
      <c r="AF145" s="41">
        <f t="shared" si="39"/>
        <v>0.10303951367781156</v>
      </c>
      <c r="AG145" s="42">
        <v>0</v>
      </c>
      <c r="AH145" s="43">
        <v>119.6</v>
      </c>
      <c r="AI145" s="43">
        <v>155.19999999999999</v>
      </c>
      <c r="AJ145" s="44">
        <f t="shared" si="40"/>
        <v>0</v>
      </c>
      <c r="AK145" s="45">
        <v>0</v>
      </c>
      <c r="AL145" s="46">
        <v>1</v>
      </c>
      <c r="AM145" s="46">
        <v>1</v>
      </c>
      <c r="AN145" s="47">
        <f t="shared" si="41"/>
        <v>0</v>
      </c>
      <c r="AO145" s="48">
        <f t="shared" si="42"/>
        <v>1</v>
      </c>
    </row>
    <row r="146" spans="1:41" s="49" customFormat="1" x14ac:dyDescent="0.3">
      <c r="A146" s="30" t="s">
        <v>157</v>
      </c>
      <c r="B146" s="71" t="s">
        <v>194</v>
      </c>
      <c r="C146" s="69">
        <v>3.5937499999999996</v>
      </c>
      <c r="D146" s="69">
        <f t="shared" si="28"/>
        <v>3.125</v>
      </c>
      <c r="E146" s="31"/>
      <c r="F146" s="66">
        <f t="shared" si="31"/>
        <v>2.65625</v>
      </c>
      <c r="G146" s="68">
        <f t="shared" si="32"/>
        <v>1.0949707053421653</v>
      </c>
      <c r="H146" s="67">
        <f t="shared" si="33"/>
        <v>0.46875</v>
      </c>
      <c r="I146" s="66">
        <f t="shared" si="34"/>
        <v>3.3772659360651267</v>
      </c>
      <c r="J146" s="32"/>
      <c r="K146" s="70">
        <f t="shared" si="35"/>
        <v>3.8838558264748952</v>
      </c>
      <c r="L146" s="56">
        <f t="shared" si="29"/>
        <v>0.29010582647489569</v>
      </c>
      <c r="M146" s="57">
        <f t="shared" si="30"/>
        <v>8.0725099540840548E-2</v>
      </c>
      <c r="N146" s="60"/>
      <c r="O146" s="70"/>
      <c r="P146" s="33"/>
      <c r="Q146" s="73">
        <v>0.15</v>
      </c>
      <c r="R146" s="61">
        <v>15.63</v>
      </c>
      <c r="S146" s="61">
        <v>18.214700000000001</v>
      </c>
      <c r="T146" s="35">
        <f t="shared" si="36"/>
        <v>0.17480518234165068</v>
      </c>
      <c r="U146" s="76">
        <v>0.65</v>
      </c>
      <c r="V146" s="62">
        <v>94.6</v>
      </c>
      <c r="W146" s="62">
        <v>102.6</v>
      </c>
      <c r="X146" s="54">
        <f t="shared" si="37"/>
        <v>0.70496828752642715</v>
      </c>
      <c r="Y146" s="79">
        <v>0.1</v>
      </c>
      <c r="Z146" s="37">
        <v>91.3</v>
      </c>
      <c r="AA146" s="37">
        <v>102.4</v>
      </c>
      <c r="AB146" s="38">
        <f t="shared" si="38"/>
        <v>0.11215772179627603</v>
      </c>
      <c r="AC146" s="82">
        <v>0.1</v>
      </c>
      <c r="AD146" s="40">
        <v>98.7</v>
      </c>
      <c r="AE146" s="40">
        <v>101.7</v>
      </c>
      <c r="AF146" s="41">
        <f t="shared" si="39"/>
        <v>0.10303951367781156</v>
      </c>
      <c r="AG146" s="42">
        <v>0</v>
      </c>
      <c r="AH146" s="43">
        <v>119.6</v>
      </c>
      <c r="AI146" s="43">
        <v>155.19999999999999</v>
      </c>
      <c r="AJ146" s="44">
        <f t="shared" si="40"/>
        <v>0</v>
      </c>
      <c r="AK146" s="45">
        <v>0</v>
      </c>
      <c r="AL146" s="46">
        <v>1</v>
      </c>
      <c r="AM146" s="46">
        <v>1</v>
      </c>
      <c r="AN146" s="47">
        <f t="shared" si="41"/>
        <v>0</v>
      </c>
      <c r="AO146" s="48">
        <f t="shared" si="42"/>
        <v>1</v>
      </c>
    </row>
    <row r="147" spans="1:41" s="49" customFormat="1" x14ac:dyDescent="0.3">
      <c r="A147" s="30" t="s">
        <v>158</v>
      </c>
      <c r="B147" s="71" t="s">
        <v>194</v>
      </c>
      <c r="C147" s="69">
        <v>3.5937499999999996</v>
      </c>
      <c r="D147" s="69">
        <f t="shared" si="28"/>
        <v>3.125</v>
      </c>
      <c r="E147" s="31"/>
      <c r="F147" s="66">
        <f t="shared" si="31"/>
        <v>2.65625</v>
      </c>
      <c r="G147" s="68">
        <f t="shared" si="32"/>
        <v>1.0828505124296903</v>
      </c>
      <c r="H147" s="67">
        <f t="shared" si="33"/>
        <v>0.46875</v>
      </c>
      <c r="I147" s="66">
        <f t="shared" si="34"/>
        <v>3.3450716736413648</v>
      </c>
      <c r="J147" s="32"/>
      <c r="K147" s="70">
        <f t="shared" si="35"/>
        <v>3.8468324246875691</v>
      </c>
      <c r="L147" s="56">
        <f t="shared" si="29"/>
        <v>0.25308242468756958</v>
      </c>
      <c r="M147" s="57">
        <f t="shared" si="30"/>
        <v>7.0422935565236766E-2</v>
      </c>
      <c r="N147" s="60"/>
      <c r="O147" s="70"/>
      <c r="P147" s="33"/>
      <c r="Q147" s="73">
        <v>0</v>
      </c>
      <c r="R147" s="61">
        <v>15.63</v>
      </c>
      <c r="S147" s="61">
        <v>18.214700000000001</v>
      </c>
      <c r="T147" s="35">
        <f t="shared" si="36"/>
        <v>0</v>
      </c>
      <c r="U147" s="76">
        <v>0.8</v>
      </c>
      <c r="V147" s="62">
        <v>94.6</v>
      </c>
      <c r="W147" s="62">
        <v>102.6</v>
      </c>
      <c r="X147" s="54">
        <f t="shared" si="37"/>
        <v>0.86765327695560268</v>
      </c>
      <c r="Y147" s="79">
        <v>0.1</v>
      </c>
      <c r="Z147" s="37">
        <v>91.3</v>
      </c>
      <c r="AA147" s="37">
        <v>102.4</v>
      </c>
      <c r="AB147" s="38">
        <f t="shared" si="38"/>
        <v>0.11215772179627603</v>
      </c>
      <c r="AC147" s="82">
        <v>0.1</v>
      </c>
      <c r="AD147" s="40">
        <v>98.7</v>
      </c>
      <c r="AE147" s="40">
        <v>101.7</v>
      </c>
      <c r="AF147" s="41">
        <f t="shared" si="39"/>
        <v>0.10303951367781156</v>
      </c>
      <c r="AG147" s="42">
        <v>0</v>
      </c>
      <c r="AH147" s="43">
        <v>119.6</v>
      </c>
      <c r="AI147" s="43">
        <v>155.19999999999999</v>
      </c>
      <c r="AJ147" s="44">
        <f t="shared" si="40"/>
        <v>0</v>
      </c>
      <c r="AK147" s="45">
        <v>0</v>
      </c>
      <c r="AL147" s="46">
        <v>1</v>
      </c>
      <c r="AM147" s="46">
        <v>1</v>
      </c>
      <c r="AN147" s="47">
        <f t="shared" si="41"/>
        <v>0</v>
      </c>
      <c r="AO147" s="48">
        <f t="shared" si="42"/>
        <v>1</v>
      </c>
    </row>
    <row r="148" spans="1:41" s="49" customFormat="1" x14ac:dyDescent="0.3">
      <c r="A148" s="30" t="s">
        <v>159</v>
      </c>
      <c r="B148" s="71" t="s">
        <v>194</v>
      </c>
      <c r="C148" s="69">
        <v>3.5937499999999996</v>
      </c>
      <c r="D148" s="69">
        <f t="shared" si="28"/>
        <v>3.125</v>
      </c>
      <c r="E148" s="31"/>
      <c r="F148" s="66">
        <f t="shared" si="31"/>
        <v>2.65625</v>
      </c>
      <c r="G148" s="68">
        <f t="shared" si="32"/>
        <v>1.0828505124296903</v>
      </c>
      <c r="H148" s="67">
        <f t="shared" si="33"/>
        <v>0.46875</v>
      </c>
      <c r="I148" s="66">
        <f t="shared" si="34"/>
        <v>3.3450716736413648</v>
      </c>
      <c r="J148" s="32"/>
      <c r="K148" s="70">
        <f t="shared" si="35"/>
        <v>3.8468324246875691</v>
      </c>
      <c r="L148" s="56">
        <f t="shared" si="29"/>
        <v>0.25308242468756958</v>
      </c>
      <c r="M148" s="57">
        <f t="shared" si="30"/>
        <v>7.0422935565236766E-2</v>
      </c>
      <c r="N148" s="60"/>
      <c r="O148" s="70"/>
      <c r="P148" s="33"/>
      <c r="Q148" s="73">
        <v>0</v>
      </c>
      <c r="R148" s="61">
        <v>15.63</v>
      </c>
      <c r="S148" s="61">
        <v>18.214700000000001</v>
      </c>
      <c r="T148" s="35">
        <f t="shared" si="36"/>
        <v>0</v>
      </c>
      <c r="U148" s="76">
        <v>0.8</v>
      </c>
      <c r="V148" s="62">
        <v>94.6</v>
      </c>
      <c r="W148" s="62">
        <v>102.6</v>
      </c>
      <c r="X148" s="54">
        <f t="shared" si="37"/>
        <v>0.86765327695560268</v>
      </c>
      <c r="Y148" s="79">
        <v>0.1</v>
      </c>
      <c r="Z148" s="37">
        <v>91.3</v>
      </c>
      <c r="AA148" s="37">
        <v>102.4</v>
      </c>
      <c r="AB148" s="38">
        <f t="shared" si="38"/>
        <v>0.11215772179627603</v>
      </c>
      <c r="AC148" s="82">
        <v>0.1</v>
      </c>
      <c r="AD148" s="40">
        <v>98.7</v>
      </c>
      <c r="AE148" s="40">
        <v>101.7</v>
      </c>
      <c r="AF148" s="41">
        <f t="shared" si="39"/>
        <v>0.10303951367781156</v>
      </c>
      <c r="AG148" s="42">
        <v>0</v>
      </c>
      <c r="AH148" s="43">
        <v>119.6</v>
      </c>
      <c r="AI148" s="43">
        <v>155.19999999999999</v>
      </c>
      <c r="AJ148" s="44">
        <f t="shared" si="40"/>
        <v>0</v>
      </c>
      <c r="AK148" s="45">
        <v>0</v>
      </c>
      <c r="AL148" s="46">
        <v>1</v>
      </c>
      <c r="AM148" s="46">
        <v>1</v>
      </c>
      <c r="AN148" s="47">
        <f t="shared" si="41"/>
        <v>0</v>
      </c>
      <c r="AO148" s="48">
        <f t="shared" si="42"/>
        <v>1</v>
      </c>
    </row>
    <row r="149" spans="1:41" s="49" customFormat="1" x14ac:dyDescent="0.3">
      <c r="A149" s="30" t="s">
        <v>160</v>
      </c>
      <c r="B149" s="71" t="s">
        <v>194</v>
      </c>
      <c r="C149" s="69">
        <v>3.5937499999999996</v>
      </c>
      <c r="D149" s="69">
        <f t="shared" si="28"/>
        <v>3.125</v>
      </c>
      <c r="E149" s="31"/>
      <c r="F149" s="66">
        <f t="shared" si="31"/>
        <v>2.65625</v>
      </c>
      <c r="G149" s="68">
        <f t="shared" si="32"/>
        <v>1.0828505124296903</v>
      </c>
      <c r="H149" s="67">
        <f t="shared" si="33"/>
        <v>0.46875</v>
      </c>
      <c r="I149" s="66">
        <f t="shared" si="34"/>
        <v>3.3450716736413648</v>
      </c>
      <c r="J149" s="32"/>
      <c r="K149" s="70">
        <f t="shared" si="35"/>
        <v>3.8468324246875691</v>
      </c>
      <c r="L149" s="56">
        <f t="shared" si="29"/>
        <v>0.25308242468756958</v>
      </c>
      <c r="M149" s="57">
        <f t="shared" si="30"/>
        <v>7.0422935565236766E-2</v>
      </c>
      <c r="N149" s="60"/>
      <c r="O149" s="70"/>
      <c r="P149" s="33"/>
      <c r="Q149" s="73">
        <v>0</v>
      </c>
      <c r="R149" s="61">
        <v>15.63</v>
      </c>
      <c r="S149" s="61">
        <v>18.214700000000001</v>
      </c>
      <c r="T149" s="35">
        <f t="shared" si="36"/>
        <v>0</v>
      </c>
      <c r="U149" s="76">
        <v>0.8</v>
      </c>
      <c r="V149" s="62">
        <v>94.6</v>
      </c>
      <c r="W149" s="62">
        <v>102.6</v>
      </c>
      <c r="X149" s="54">
        <f t="shared" si="37"/>
        <v>0.86765327695560268</v>
      </c>
      <c r="Y149" s="79">
        <v>0.1</v>
      </c>
      <c r="Z149" s="37">
        <v>91.3</v>
      </c>
      <c r="AA149" s="37">
        <v>102.4</v>
      </c>
      <c r="AB149" s="38">
        <f t="shared" si="38"/>
        <v>0.11215772179627603</v>
      </c>
      <c r="AC149" s="82">
        <v>0.1</v>
      </c>
      <c r="AD149" s="40">
        <v>98.7</v>
      </c>
      <c r="AE149" s="40">
        <v>101.7</v>
      </c>
      <c r="AF149" s="41">
        <f t="shared" si="39"/>
        <v>0.10303951367781156</v>
      </c>
      <c r="AG149" s="42">
        <v>0</v>
      </c>
      <c r="AH149" s="43">
        <v>119.6</v>
      </c>
      <c r="AI149" s="43">
        <v>155.19999999999999</v>
      </c>
      <c r="AJ149" s="44">
        <f t="shared" si="40"/>
        <v>0</v>
      </c>
      <c r="AK149" s="45">
        <v>0</v>
      </c>
      <c r="AL149" s="46">
        <v>1</v>
      </c>
      <c r="AM149" s="46">
        <v>1</v>
      </c>
      <c r="AN149" s="47">
        <f t="shared" si="41"/>
        <v>0</v>
      </c>
      <c r="AO149" s="48">
        <f t="shared" si="42"/>
        <v>1</v>
      </c>
    </row>
    <row r="150" spans="1:41" s="49" customFormat="1" x14ac:dyDescent="0.3">
      <c r="A150" s="30" t="s">
        <v>44</v>
      </c>
      <c r="B150" s="71" t="s">
        <v>194</v>
      </c>
      <c r="C150" s="69">
        <v>0.39100000000000001</v>
      </c>
      <c r="D150" s="69">
        <f t="shared" si="28"/>
        <v>0.34</v>
      </c>
      <c r="E150" s="31"/>
      <c r="F150" s="66">
        <f t="shared" si="31"/>
        <v>0.28900000000000003</v>
      </c>
      <c r="G150" s="68">
        <f t="shared" si="32"/>
        <v>1.0949707053421653</v>
      </c>
      <c r="H150" s="67">
        <f t="shared" si="33"/>
        <v>5.1000000000000004E-2</v>
      </c>
      <c r="I150" s="66">
        <f t="shared" si="34"/>
        <v>0.36744653384388581</v>
      </c>
      <c r="J150" s="32"/>
      <c r="K150" s="70">
        <f t="shared" si="35"/>
        <v>0.42256351392046865</v>
      </c>
      <c r="L150" s="56">
        <f t="shared" si="29"/>
        <v>3.1563513920468633E-2</v>
      </c>
      <c r="M150" s="57">
        <f t="shared" si="30"/>
        <v>8.0725099540840492E-2</v>
      </c>
      <c r="N150" s="60"/>
      <c r="O150" s="70"/>
      <c r="P150" s="33"/>
      <c r="Q150" s="73">
        <v>0.15</v>
      </c>
      <c r="R150" s="61">
        <v>15.63</v>
      </c>
      <c r="S150" s="61">
        <v>18.214700000000001</v>
      </c>
      <c r="T150" s="35">
        <f t="shared" si="36"/>
        <v>0.17480518234165068</v>
      </c>
      <c r="U150" s="76">
        <v>0.65</v>
      </c>
      <c r="V150" s="62">
        <v>94.6</v>
      </c>
      <c r="W150" s="62">
        <v>102.6</v>
      </c>
      <c r="X150" s="54">
        <f t="shared" si="37"/>
        <v>0.70496828752642715</v>
      </c>
      <c r="Y150" s="79">
        <v>0.1</v>
      </c>
      <c r="Z150" s="37">
        <v>91.3</v>
      </c>
      <c r="AA150" s="37">
        <v>102.4</v>
      </c>
      <c r="AB150" s="38">
        <f t="shared" si="38"/>
        <v>0.11215772179627603</v>
      </c>
      <c r="AC150" s="82">
        <v>0.1</v>
      </c>
      <c r="AD150" s="40">
        <v>98.7</v>
      </c>
      <c r="AE150" s="40">
        <v>101.7</v>
      </c>
      <c r="AF150" s="41">
        <f t="shared" si="39"/>
        <v>0.10303951367781156</v>
      </c>
      <c r="AG150" s="42">
        <v>0</v>
      </c>
      <c r="AH150" s="43">
        <v>119.6</v>
      </c>
      <c r="AI150" s="43">
        <v>155.19999999999999</v>
      </c>
      <c r="AJ150" s="44">
        <f t="shared" si="40"/>
        <v>0</v>
      </c>
      <c r="AK150" s="45">
        <v>0</v>
      </c>
      <c r="AL150" s="46">
        <v>1</v>
      </c>
      <c r="AM150" s="46">
        <v>1</v>
      </c>
      <c r="AN150" s="47">
        <f t="shared" si="41"/>
        <v>0</v>
      </c>
      <c r="AO150" s="48">
        <f t="shared" si="42"/>
        <v>1</v>
      </c>
    </row>
    <row r="151" spans="1:41" s="49" customFormat="1" x14ac:dyDescent="0.3">
      <c r="A151" s="30" t="s">
        <v>48</v>
      </c>
      <c r="B151" s="71" t="s">
        <v>194</v>
      </c>
      <c r="C151" s="69">
        <v>0.29899999999999999</v>
      </c>
      <c r="D151" s="69">
        <f t="shared" si="28"/>
        <v>0.26</v>
      </c>
      <c r="E151" s="31"/>
      <c r="F151" s="66">
        <f t="shared" si="31"/>
        <v>0.221</v>
      </c>
      <c r="G151" s="68">
        <f t="shared" si="32"/>
        <v>1.0949707053421653</v>
      </c>
      <c r="H151" s="67">
        <f t="shared" si="33"/>
        <v>3.9E-2</v>
      </c>
      <c r="I151" s="66">
        <f t="shared" si="34"/>
        <v>0.28098852588061851</v>
      </c>
      <c r="J151" s="32"/>
      <c r="K151" s="70">
        <f t="shared" si="35"/>
        <v>0.32313680476271128</v>
      </c>
      <c r="L151" s="56">
        <f t="shared" si="29"/>
        <v>2.4136804762711295E-2</v>
      </c>
      <c r="M151" s="57">
        <f t="shared" si="30"/>
        <v>8.072509954084045E-2</v>
      </c>
      <c r="N151" s="60"/>
      <c r="O151" s="70"/>
      <c r="P151" s="33"/>
      <c r="Q151" s="73">
        <v>0.15</v>
      </c>
      <c r="R151" s="61">
        <v>15.63</v>
      </c>
      <c r="S151" s="61">
        <v>18.214700000000001</v>
      </c>
      <c r="T151" s="35">
        <f t="shared" si="36"/>
        <v>0.17480518234165068</v>
      </c>
      <c r="U151" s="76">
        <v>0.65</v>
      </c>
      <c r="V151" s="62">
        <v>94.6</v>
      </c>
      <c r="W151" s="62">
        <v>102.6</v>
      </c>
      <c r="X151" s="54">
        <f t="shared" si="37"/>
        <v>0.70496828752642715</v>
      </c>
      <c r="Y151" s="79">
        <v>0.1</v>
      </c>
      <c r="Z151" s="37">
        <v>91.3</v>
      </c>
      <c r="AA151" s="37">
        <v>102.4</v>
      </c>
      <c r="AB151" s="38">
        <f t="shared" si="38"/>
        <v>0.11215772179627603</v>
      </c>
      <c r="AC151" s="82">
        <v>0.1</v>
      </c>
      <c r="AD151" s="40">
        <v>98.7</v>
      </c>
      <c r="AE151" s="40">
        <v>101.7</v>
      </c>
      <c r="AF151" s="41">
        <f t="shared" si="39"/>
        <v>0.10303951367781156</v>
      </c>
      <c r="AG151" s="42">
        <v>0</v>
      </c>
      <c r="AH151" s="43">
        <v>119.6</v>
      </c>
      <c r="AI151" s="43">
        <v>155.19999999999999</v>
      </c>
      <c r="AJ151" s="44">
        <f t="shared" si="40"/>
        <v>0</v>
      </c>
      <c r="AK151" s="45">
        <v>0</v>
      </c>
      <c r="AL151" s="46">
        <v>1</v>
      </c>
      <c r="AM151" s="46">
        <v>1</v>
      </c>
      <c r="AN151" s="47">
        <f t="shared" si="41"/>
        <v>0</v>
      </c>
      <c r="AO151" s="48">
        <f t="shared" si="42"/>
        <v>1</v>
      </c>
    </row>
    <row r="152" spans="1:41" s="49" customFormat="1" x14ac:dyDescent="0.3">
      <c r="A152" s="30" t="s">
        <v>49</v>
      </c>
      <c r="B152" s="71" t="s">
        <v>194</v>
      </c>
      <c r="C152" s="69">
        <v>0.41859999999999997</v>
      </c>
      <c r="D152" s="69">
        <f t="shared" ref="D152:D215" si="43">C152/1.15</f>
        <v>0.36399999999999999</v>
      </c>
      <c r="E152" s="31"/>
      <c r="F152" s="66">
        <f t="shared" si="31"/>
        <v>0.30940000000000001</v>
      </c>
      <c r="G152" s="68">
        <f t="shared" si="32"/>
        <v>1.0949707053421653</v>
      </c>
      <c r="H152" s="67">
        <f t="shared" si="33"/>
        <v>5.4599999999999996E-2</v>
      </c>
      <c r="I152" s="66">
        <f t="shared" si="34"/>
        <v>0.39338393623286594</v>
      </c>
      <c r="J152" s="32"/>
      <c r="K152" s="70">
        <f t="shared" si="35"/>
        <v>0.45239152666779581</v>
      </c>
      <c r="L152" s="56">
        <f t="shared" ref="L152:L215" si="44">K152-C152</f>
        <v>3.3791526667795835E-2</v>
      </c>
      <c r="M152" s="57">
        <f t="shared" ref="M152:M215" si="45">L152/C152</f>
        <v>8.0725099540840506E-2</v>
      </c>
      <c r="N152" s="60"/>
      <c r="O152" s="70"/>
      <c r="P152" s="33"/>
      <c r="Q152" s="73">
        <v>0.15</v>
      </c>
      <c r="R152" s="61">
        <v>15.63</v>
      </c>
      <c r="S152" s="61">
        <v>18.214700000000001</v>
      </c>
      <c r="T152" s="35">
        <f t="shared" si="36"/>
        <v>0.17480518234165068</v>
      </c>
      <c r="U152" s="76">
        <v>0.65</v>
      </c>
      <c r="V152" s="62">
        <v>94.6</v>
      </c>
      <c r="W152" s="62">
        <v>102.6</v>
      </c>
      <c r="X152" s="54">
        <f t="shared" si="37"/>
        <v>0.70496828752642715</v>
      </c>
      <c r="Y152" s="79">
        <v>0.1</v>
      </c>
      <c r="Z152" s="37">
        <v>91.3</v>
      </c>
      <c r="AA152" s="37">
        <v>102.4</v>
      </c>
      <c r="AB152" s="38">
        <f t="shared" si="38"/>
        <v>0.11215772179627603</v>
      </c>
      <c r="AC152" s="82">
        <v>0.1</v>
      </c>
      <c r="AD152" s="40">
        <v>98.7</v>
      </c>
      <c r="AE152" s="40">
        <v>101.7</v>
      </c>
      <c r="AF152" s="41">
        <f t="shared" si="39"/>
        <v>0.10303951367781156</v>
      </c>
      <c r="AG152" s="42">
        <v>0</v>
      </c>
      <c r="AH152" s="43">
        <v>119.6</v>
      </c>
      <c r="AI152" s="43">
        <v>155.19999999999999</v>
      </c>
      <c r="AJ152" s="44">
        <f t="shared" si="40"/>
        <v>0</v>
      </c>
      <c r="AK152" s="45">
        <v>0</v>
      </c>
      <c r="AL152" s="46">
        <v>1</v>
      </c>
      <c r="AM152" s="46">
        <v>1</v>
      </c>
      <c r="AN152" s="47">
        <f t="shared" si="41"/>
        <v>0</v>
      </c>
      <c r="AO152" s="48">
        <f t="shared" si="42"/>
        <v>1</v>
      </c>
    </row>
    <row r="153" spans="1:41" s="49" customFormat="1" x14ac:dyDescent="0.3">
      <c r="A153" s="30" t="s">
        <v>161</v>
      </c>
      <c r="B153" s="71" t="s">
        <v>194</v>
      </c>
      <c r="C153" s="69">
        <v>0.33340799999999998</v>
      </c>
      <c r="D153" s="69">
        <f t="shared" si="43"/>
        <v>0.28992000000000001</v>
      </c>
      <c r="E153" s="31"/>
      <c r="F153" s="66">
        <f t="shared" si="31"/>
        <v>0.24643200000000001</v>
      </c>
      <c r="G153" s="68">
        <f t="shared" si="32"/>
        <v>1.0828505124296903</v>
      </c>
      <c r="H153" s="67">
        <f t="shared" si="33"/>
        <v>4.3487999999999999E-2</v>
      </c>
      <c r="I153" s="66">
        <f t="shared" si="34"/>
        <v>0.3103370174790735</v>
      </c>
      <c r="J153" s="32"/>
      <c r="K153" s="70">
        <f t="shared" si="35"/>
        <v>0.35688757010093447</v>
      </c>
      <c r="L153" s="56">
        <f t="shared" si="44"/>
        <v>2.3479570100934488E-2</v>
      </c>
      <c r="M153" s="57">
        <f t="shared" si="45"/>
        <v>7.0422935565236849E-2</v>
      </c>
      <c r="N153" s="60"/>
      <c r="O153" s="70"/>
      <c r="P153" s="33"/>
      <c r="Q153" s="73">
        <v>0</v>
      </c>
      <c r="R153" s="61">
        <v>15.63</v>
      </c>
      <c r="S153" s="61">
        <v>18.214700000000001</v>
      </c>
      <c r="T153" s="35">
        <f t="shared" si="36"/>
        <v>0</v>
      </c>
      <c r="U153" s="76">
        <v>0.8</v>
      </c>
      <c r="V153" s="62">
        <v>94.6</v>
      </c>
      <c r="W153" s="62">
        <v>102.6</v>
      </c>
      <c r="X153" s="54">
        <f t="shared" si="37"/>
        <v>0.86765327695560268</v>
      </c>
      <c r="Y153" s="79">
        <v>0.1</v>
      </c>
      <c r="Z153" s="37">
        <v>91.3</v>
      </c>
      <c r="AA153" s="37">
        <v>102.4</v>
      </c>
      <c r="AB153" s="38">
        <f t="shared" si="38"/>
        <v>0.11215772179627603</v>
      </c>
      <c r="AC153" s="82">
        <v>0.1</v>
      </c>
      <c r="AD153" s="40">
        <v>98.7</v>
      </c>
      <c r="AE153" s="40">
        <v>101.7</v>
      </c>
      <c r="AF153" s="41">
        <f t="shared" si="39"/>
        <v>0.10303951367781156</v>
      </c>
      <c r="AG153" s="42">
        <v>0</v>
      </c>
      <c r="AH153" s="43">
        <v>119.6</v>
      </c>
      <c r="AI153" s="43">
        <v>155.19999999999999</v>
      </c>
      <c r="AJ153" s="44">
        <f t="shared" si="40"/>
        <v>0</v>
      </c>
      <c r="AK153" s="45">
        <v>0</v>
      </c>
      <c r="AL153" s="46">
        <v>1</v>
      </c>
      <c r="AM153" s="46">
        <v>1</v>
      </c>
      <c r="AN153" s="47">
        <f t="shared" si="41"/>
        <v>0</v>
      </c>
      <c r="AO153" s="48">
        <f t="shared" si="42"/>
        <v>1</v>
      </c>
    </row>
    <row r="154" spans="1:41" s="49" customFormat="1" x14ac:dyDescent="0.3">
      <c r="A154" s="30" t="s">
        <v>52</v>
      </c>
      <c r="B154" s="71" t="s">
        <v>194</v>
      </c>
      <c r="C154" s="69">
        <v>0.64473599999999998</v>
      </c>
      <c r="D154" s="69">
        <f t="shared" si="43"/>
        <v>0.56064000000000003</v>
      </c>
      <c r="E154" s="31"/>
      <c r="F154" s="66">
        <f t="shared" si="31"/>
        <v>0.47654400000000002</v>
      </c>
      <c r="G154" s="68">
        <f t="shared" si="32"/>
        <v>1.1383733331777601</v>
      </c>
      <c r="H154" s="67">
        <f t="shared" si="33"/>
        <v>8.4096000000000004E-2</v>
      </c>
      <c r="I154" s="66">
        <f t="shared" si="34"/>
        <v>0.62658098168586251</v>
      </c>
      <c r="J154" s="32"/>
      <c r="K154" s="70">
        <f t="shared" si="35"/>
        <v>0.72056812893874178</v>
      </c>
      <c r="L154" s="56">
        <f t="shared" si="44"/>
        <v>7.5832128938741805E-2</v>
      </c>
      <c r="M154" s="57">
        <f t="shared" si="45"/>
        <v>0.11761733320109596</v>
      </c>
      <c r="N154" s="60"/>
      <c r="O154" s="70"/>
      <c r="P154" s="33"/>
      <c r="Q154" s="73">
        <v>0.8</v>
      </c>
      <c r="R154" s="61">
        <v>15.63</v>
      </c>
      <c r="S154" s="61">
        <v>18.214700000000001</v>
      </c>
      <c r="T154" s="35">
        <f t="shared" si="36"/>
        <v>0.93229430582213701</v>
      </c>
      <c r="U154" s="76">
        <v>-5.5511151231257827E-17</v>
      </c>
      <c r="V154" s="62">
        <v>94.6</v>
      </c>
      <c r="W154" s="62">
        <v>102.6</v>
      </c>
      <c r="X154" s="54">
        <f t="shared" si="37"/>
        <v>-6.0205540341723609E-17</v>
      </c>
      <c r="Y154" s="79">
        <v>0</v>
      </c>
      <c r="Z154" s="37">
        <v>91.3</v>
      </c>
      <c r="AA154" s="37">
        <v>102.4</v>
      </c>
      <c r="AB154" s="38">
        <f t="shared" si="38"/>
        <v>0</v>
      </c>
      <c r="AC154" s="82">
        <v>0.2</v>
      </c>
      <c r="AD154" s="40">
        <v>98.7</v>
      </c>
      <c r="AE154" s="40">
        <v>101.7</v>
      </c>
      <c r="AF154" s="41">
        <f t="shared" si="39"/>
        <v>0.20607902735562311</v>
      </c>
      <c r="AG154" s="42">
        <v>0</v>
      </c>
      <c r="AH154" s="43">
        <v>119.6</v>
      </c>
      <c r="AI154" s="43">
        <v>155.19999999999999</v>
      </c>
      <c r="AJ154" s="44">
        <f t="shared" si="40"/>
        <v>0</v>
      </c>
      <c r="AK154" s="45">
        <v>0</v>
      </c>
      <c r="AL154" s="46">
        <v>1</v>
      </c>
      <c r="AM154" s="46">
        <v>1</v>
      </c>
      <c r="AN154" s="47">
        <f t="shared" si="41"/>
        <v>0</v>
      </c>
      <c r="AO154" s="48">
        <f t="shared" si="42"/>
        <v>1</v>
      </c>
    </row>
    <row r="155" spans="1:41" s="49" customFormat="1" x14ac:dyDescent="0.3">
      <c r="A155" s="30" t="s">
        <v>139</v>
      </c>
      <c r="B155" s="71" t="s">
        <v>194</v>
      </c>
      <c r="C155" s="69">
        <v>9.1874879999999983</v>
      </c>
      <c r="D155" s="69">
        <f t="shared" si="43"/>
        <v>7.9891199999999989</v>
      </c>
      <c r="E155" s="31"/>
      <c r="F155" s="66">
        <f t="shared" si="31"/>
        <v>6.7907519999999986</v>
      </c>
      <c r="G155" s="68">
        <f t="shared" si="32"/>
        <v>1.1383733331777601</v>
      </c>
      <c r="H155" s="67">
        <f t="shared" si="33"/>
        <v>1.1983679999999999</v>
      </c>
      <c r="I155" s="66">
        <f t="shared" si="34"/>
        <v>8.9287789890235398</v>
      </c>
      <c r="J155" s="32"/>
      <c r="K155" s="70">
        <f t="shared" si="35"/>
        <v>10.26809583737707</v>
      </c>
      <c r="L155" s="56">
        <f t="shared" si="44"/>
        <v>1.0806078373770713</v>
      </c>
      <c r="M155" s="57">
        <f t="shared" si="45"/>
        <v>0.11761733320109605</v>
      </c>
      <c r="N155" s="60"/>
      <c r="O155" s="70"/>
      <c r="P155" s="33"/>
      <c r="Q155" s="73">
        <v>0.8</v>
      </c>
      <c r="R155" s="61">
        <v>15.63</v>
      </c>
      <c r="S155" s="61">
        <v>18.214700000000001</v>
      </c>
      <c r="T155" s="35">
        <f t="shared" si="36"/>
        <v>0.93229430582213701</v>
      </c>
      <c r="U155" s="76">
        <v>-5.5511151231257827E-17</v>
      </c>
      <c r="V155" s="62">
        <v>94.6</v>
      </c>
      <c r="W155" s="62">
        <v>102.6</v>
      </c>
      <c r="X155" s="54">
        <f t="shared" si="37"/>
        <v>-6.0205540341723609E-17</v>
      </c>
      <c r="Y155" s="79">
        <v>0</v>
      </c>
      <c r="Z155" s="37">
        <v>91.3</v>
      </c>
      <c r="AA155" s="37">
        <v>102.4</v>
      </c>
      <c r="AB155" s="38">
        <f t="shared" si="38"/>
        <v>0</v>
      </c>
      <c r="AC155" s="82">
        <v>0.2</v>
      </c>
      <c r="AD155" s="40">
        <v>98.7</v>
      </c>
      <c r="AE155" s="40">
        <v>101.7</v>
      </c>
      <c r="AF155" s="41">
        <f t="shared" si="39"/>
        <v>0.20607902735562311</v>
      </c>
      <c r="AG155" s="42">
        <v>0</v>
      </c>
      <c r="AH155" s="43">
        <v>119.6</v>
      </c>
      <c r="AI155" s="43">
        <v>155.19999999999999</v>
      </c>
      <c r="AJ155" s="44">
        <f t="shared" si="40"/>
        <v>0</v>
      </c>
      <c r="AK155" s="45">
        <v>0</v>
      </c>
      <c r="AL155" s="46">
        <v>1</v>
      </c>
      <c r="AM155" s="46">
        <v>1</v>
      </c>
      <c r="AN155" s="47">
        <f t="shared" si="41"/>
        <v>0</v>
      </c>
      <c r="AO155" s="48">
        <f t="shared" si="42"/>
        <v>1</v>
      </c>
    </row>
    <row r="156" spans="1:41" s="49" customFormat="1" x14ac:dyDescent="0.3">
      <c r="A156" s="30" t="s">
        <v>140</v>
      </c>
      <c r="B156" s="71" t="s">
        <v>194</v>
      </c>
      <c r="C156" s="69">
        <v>11.411827199999999</v>
      </c>
      <c r="D156" s="69">
        <f t="shared" si="43"/>
        <v>9.9233279999999997</v>
      </c>
      <c r="E156" s="31"/>
      <c r="F156" s="66">
        <f t="shared" si="31"/>
        <v>8.4348288</v>
      </c>
      <c r="G156" s="68">
        <f t="shared" si="32"/>
        <v>1.1383733331777601</v>
      </c>
      <c r="H156" s="67">
        <f t="shared" si="33"/>
        <v>1.4884991999999999</v>
      </c>
      <c r="I156" s="66">
        <f t="shared" si="34"/>
        <v>11.090483375839767</v>
      </c>
      <c r="J156" s="32"/>
      <c r="K156" s="70">
        <f t="shared" si="35"/>
        <v>12.754055882215731</v>
      </c>
      <c r="L156" s="56">
        <f t="shared" si="44"/>
        <v>1.3422286822157314</v>
      </c>
      <c r="M156" s="57">
        <f t="shared" si="45"/>
        <v>0.1176173332010961</v>
      </c>
      <c r="N156" s="60"/>
      <c r="O156" s="70"/>
      <c r="P156" s="33"/>
      <c r="Q156" s="73">
        <v>0.8</v>
      </c>
      <c r="R156" s="61">
        <v>15.63</v>
      </c>
      <c r="S156" s="61">
        <v>18.214700000000001</v>
      </c>
      <c r="T156" s="35">
        <f t="shared" si="36"/>
        <v>0.93229430582213701</v>
      </c>
      <c r="U156" s="76">
        <v>-5.5511151231257827E-17</v>
      </c>
      <c r="V156" s="62">
        <v>94.6</v>
      </c>
      <c r="W156" s="62">
        <v>102.6</v>
      </c>
      <c r="X156" s="54">
        <f t="shared" si="37"/>
        <v>-6.0205540341723609E-17</v>
      </c>
      <c r="Y156" s="79">
        <v>0</v>
      </c>
      <c r="Z156" s="37">
        <v>91.3</v>
      </c>
      <c r="AA156" s="37">
        <v>102.4</v>
      </c>
      <c r="AB156" s="38">
        <f t="shared" si="38"/>
        <v>0</v>
      </c>
      <c r="AC156" s="82">
        <v>0.2</v>
      </c>
      <c r="AD156" s="40">
        <v>98.7</v>
      </c>
      <c r="AE156" s="40">
        <v>101.7</v>
      </c>
      <c r="AF156" s="41">
        <f t="shared" si="39"/>
        <v>0.20607902735562311</v>
      </c>
      <c r="AG156" s="42">
        <v>0</v>
      </c>
      <c r="AH156" s="43">
        <v>119.6</v>
      </c>
      <c r="AI156" s="43">
        <v>155.19999999999999</v>
      </c>
      <c r="AJ156" s="44">
        <f t="shared" si="40"/>
        <v>0</v>
      </c>
      <c r="AK156" s="45">
        <v>0</v>
      </c>
      <c r="AL156" s="46">
        <v>1</v>
      </c>
      <c r="AM156" s="46">
        <v>1</v>
      </c>
      <c r="AN156" s="47">
        <f t="shared" si="41"/>
        <v>0</v>
      </c>
      <c r="AO156" s="48">
        <f t="shared" si="42"/>
        <v>1</v>
      </c>
    </row>
    <row r="157" spans="1:41" s="49" customFormat="1" x14ac:dyDescent="0.3">
      <c r="A157" s="30" t="s">
        <v>162</v>
      </c>
      <c r="B157" s="71" t="s">
        <v>194</v>
      </c>
      <c r="C157" s="69">
        <v>13.799999999999999</v>
      </c>
      <c r="D157" s="69">
        <f t="shared" si="43"/>
        <v>12</v>
      </c>
      <c r="E157" s="31"/>
      <c r="F157" s="66">
        <f t="shared" si="31"/>
        <v>10.199999999999999</v>
      </c>
      <c r="G157" s="68">
        <f t="shared" si="32"/>
        <v>1.0828505124296903</v>
      </c>
      <c r="H157" s="67">
        <f t="shared" si="33"/>
        <v>1.7999999999999998</v>
      </c>
      <c r="I157" s="66">
        <f t="shared" si="34"/>
        <v>12.845075226782839</v>
      </c>
      <c r="J157" s="32"/>
      <c r="K157" s="70">
        <f t="shared" si="35"/>
        <v>14.771836510800265</v>
      </c>
      <c r="L157" s="56">
        <f t="shared" si="44"/>
        <v>0.97183651080026578</v>
      </c>
      <c r="M157" s="57">
        <f t="shared" si="45"/>
        <v>7.0422935565236655E-2</v>
      </c>
      <c r="N157" s="60"/>
      <c r="O157" s="70"/>
      <c r="P157" s="33"/>
      <c r="Q157" s="73">
        <v>0</v>
      </c>
      <c r="R157" s="61">
        <v>15.63</v>
      </c>
      <c r="S157" s="61">
        <v>18.214700000000001</v>
      </c>
      <c r="T157" s="35">
        <f t="shared" si="36"/>
        <v>0</v>
      </c>
      <c r="U157" s="76">
        <v>0.8</v>
      </c>
      <c r="V157" s="62">
        <v>94.6</v>
      </c>
      <c r="W157" s="62">
        <v>102.6</v>
      </c>
      <c r="X157" s="54">
        <f t="shared" si="37"/>
        <v>0.86765327695560268</v>
      </c>
      <c r="Y157" s="79">
        <v>0.1</v>
      </c>
      <c r="Z157" s="37">
        <v>91.3</v>
      </c>
      <c r="AA157" s="37">
        <v>102.4</v>
      </c>
      <c r="AB157" s="38">
        <f t="shared" si="38"/>
        <v>0.11215772179627603</v>
      </c>
      <c r="AC157" s="82">
        <v>0.1</v>
      </c>
      <c r="AD157" s="40">
        <v>98.7</v>
      </c>
      <c r="AE157" s="40">
        <v>101.7</v>
      </c>
      <c r="AF157" s="41">
        <f t="shared" si="39"/>
        <v>0.10303951367781156</v>
      </c>
      <c r="AG157" s="42">
        <v>0</v>
      </c>
      <c r="AH157" s="43">
        <v>119.6</v>
      </c>
      <c r="AI157" s="43">
        <v>155.19999999999999</v>
      </c>
      <c r="AJ157" s="44">
        <f t="shared" si="40"/>
        <v>0</v>
      </c>
      <c r="AK157" s="45">
        <v>0</v>
      </c>
      <c r="AL157" s="46">
        <v>1</v>
      </c>
      <c r="AM157" s="46">
        <v>1</v>
      </c>
      <c r="AN157" s="47">
        <f t="shared" si="41"/>
        <v>0</v>
      </c>
      <c r="AO157" s="48">
        <f t="shared" si="42"/>
        <v>1</v>
      </c>
    </row>
    <row r="158" spans="1:41" s="49" customFormat="1" x14ac:dyDescent="0.3">
      <c r="A158" s="30" t="s">
        <v>163</v>
      </c>
      <c r="B158" s="71" t="s">
        <v>194</v>
      </c>
      <c r="C158" s="69">
        <v>15.87</v>
      </c>
      <c r="D158" s="69">
        <f t="shared" si="43"/>
        <v>13.8</v>
      </c>
      <c r="E158" s="31"/>
      <c r="F158" s="66">
        <f t="shared" si="31"/>
        <v>11.73</v>
      </c>
      <c r="G158" s="68">
        <f t="shared" si="32"/>
        <v>1.0828505124296903</v>
      </c>
      <c r="H158" s="67">
        <f t="shared" si="33"/>
        <v>2.0699999999999998</v>
      </c>
      <c r="I158" s="66">
        <f t="shared" si="34"/>
        <v>14.771836510800268</v>
      </c>
      <c r="J158" s="32"/>
      <c r="K158" s="70">
        <f t="shared" si="35"/>
        <v>16.987611987420308</v>
      </c>
      <c r="L158" s="56">
        <f t="shared" si="44"/>
        <v>1.1176119874203092</v>
      </c>
      <c r="M158" s="57">
        <f t="shared" si="45"/>
        <v>7.0422935565236877E-2</v>
      </c>
      <c r="N158" s="60"/>
      <c r="O158" s="70"/>
      <c r="P158" s="33"/>
      <c r="Q158" s="73">
        <v>0</v>
      </c>
      <c r="R158" s="61">
        <v>15.63</v>
      </c>
      <c r="S158" s="61">
        <v>18.214700000000001</v>
      </c>
      <c r="T158" s="35">
        <f t="shared" si="36"/>
        <v>0</v>
      </c>
      <c r="U158" s="76">
        <v>0.8</v>
      </c>
      <c r="V158" s="62">
        <v>94.6</v>
      </c>
      <c r="W158" s="62">
        <v>102.6</v>
      </c>
      <c r="X158" s="54">
        <f t="shared" si="37"/>
        <v>0.86765327695560268</v>
      </c>
      <c r="Y158" s="79">
        <v>0.1</v>
      </c>
      <c r="Z158" s="37">
        <v>91.3</v>
      </c>
      <c r="AA158" s="37">
        <v>102.4</v>
      </c>
      <c r="AB158" s="38">
        <f t="shared" si="38"/>
        <v>0.11215772179627603</v>
      </c>
      <c r="AC158" s="82">
        <v>0.1</v>
      </c>
      <c r="AD158" s="40">
        <v>98.7</v>
      </c>
      <c r="AE158" s="40">
        <v>101.7</v>
      </c>
      <c r="AF158" s="41">
        <f t="shared" si="39"/>
        <v>0.10303951367781156</v>
      </c>
      <c r="AG158" s="42">
        <v>0</v>
      </c>
      <c r="AH158" s="43">
        <v>119.6</v>
      </c>
      <c r="AI158" s="43">
        <v>155.19999999999999</v>
      </c>
      <c r="AJ158" s="44">
        <f t="shared" si="40"/>
        <v>0</v>
      </c>
      <c r="AK158" s="45">
        <v>0</v>
      </c>
      <c r="AL158" s="46">
        <v>1</v>
      </c>
      <c r="AM158" s="46">
        <v>1</v>
      </c>
      <c r="AN158" s="47">
        <f t="shared" si="41"/>
        <v>0</v>
      </c>
      <c r="AO158" s="48">
        <f t="shared" si="42"/>
        <v>1</v>
      </c>
    </row>
    <row r="159" spans="1:41" s="49" customFormat="1" x14ac:dyDescent="0.3">
      <c r="A159" s="30" t="s">
        <v>164</v>
      </c>
      <c r="B159" s="71" t="s">
        <v>194</v>
      </c>
      <c r="C159" s="69">
        <v>22.08</v>
      </c>
      <c r="D159" s="69">
        <f t="shared" si="43"/>
        <v>19.2</v>
      </c>
      <c r="E159" s="31"/>
      <c r="F159" s="66">
        <f t="shared" si="31"/>
        <v>16.32</v>
      </c>
      <c r="G159" s="68">
        <f t="shared" si="32"/>
        <v>1.0828505124296903</v>
      </c>
      <c r="H159" s="67">
        <f t="shared" si="33"/>
        <v>2.88</v>
      </c>
      <c r="I159" s="66">
        <f t="shared" si="34"/>
        <v>20.552120362852545</v>
      </c>
      <c r="J159" s="32"/>
      <c r="K159" s="70">
        <f t="shared" si="35"/>
        <v>23.634938417280424</v>
      </c>
      <c r="L159" s="56">
        <f t="shared" si="44"/>
        <v>1.5549384172804253</v>
      </c>
      <c r="M159" s="57">
        <f t="shared" si="45"/>
        <v>7.0422935565236655E-2</v>
      </c>
      <c r="N159" s="60"/>
      <c r="O159" s="70"/>
      <c r="P159" s="33"/>
      <c r="Q159" s="73">
        <v>0</v>
      </c>
      <c r="R159" s="61">
        <v>15.63</v>
      </c>
      <c r="S159" s="61">
        <v>18.214700000000001</v>
      </c>
      <c r="T159" s="35">
        <f t="shared" si="36"/>
        <v>0</v>
      </c>
      <c r="U159" s="76">
        <v>0.8</v>
      </c>
      <c r="V159" s="62">
        <v>94.6</v>
      </c>
      <c r="W159" s="62">
        <v>102.6</v>
      </c>
      <c r="X159" s="54">
        <f t="shared" si="37"/>
        <v>0.86765327695560268</v>
      </c>
      <c r="Y159" s="79">
        <v>0.1</v>
      </c>
      <c r="Z159" s="37">
        <v>91.3</v>
      </c>
      <c r="AA159" s="37">
        <v>102.4</v>
      </c>
      <c r="AB159" s="38">
        <f t="shared" si="38"/>
        <v>0.11215772179627603</v>
      </c>
      <c r="AC159" s="82">
        <v>0.1</v>
      </c>
      <c r="AD159" s="40">
        <v>98.7</v>
      </c>
      <c r="AE159" s="40">
        <v>101.7</v>
      </c>
      <c r="AF159" s="41">
        <f t="shared" si="39"/>
        <v>0.10303951367781156</v>
      </c>
      <c r="AG159" s="42">
        <v>0</v>
      </c>
      <c r="AH159" s="43">
        <v>119.6</v>
      </c>
      <c r="AI159" s="43">
        <v>155.19999999999999</v>
      </c>
      <c r="AJ159" s="44">
        <f t="shared" si="40"/>
        <v>0</v>
      </c>
      <c r="AK159" s="45">
        <v>0</v>
      </c>
      <c r="AL159" s="46">
        <v>1</v>
      </c>
      <c r="AM159" s="46">
        <v>1</v>
      </c>
      <c r="AN159" s="47">
        <f t="shared" si="41"/>
        <v>0</v>
      </c>
      <c r="AO159" s="48">
        <f t="shared" si="42"/>
        <v>1</v>
      </c>
    </row>
    <row r="160" spans="1:41" s="49" customFormat="1" x14ac:dyDescent="0.3">
      <c r="A160" s="30" t="s">
        <v>165</v>
      </c>
      <c r="B160" s="71" t="s">
        <v>194</v>
      </c>
      <c r="C160" s="69">
        <v>15.939</v>
      </c>
      <c r="D160" s="69">
        <f t="shared" si="43"/>
        <v>13.860000000000001</v>
      </c>
      <c r="E160" s="31"/>
      <c r="F160" s="66">
        <f t="shared" si="31"/>
        <v>11.781000000000001</v>
      </c>
      <c r="G160" s="68">
        <f t="shared" si="32"/>
        <v>1.0828505124296903</v>
      </c>
      <c r="H160" s="67">
        <f t="shared" si="33"/>
        <v>2.0790000000000002</v>
      </c>
      <c r="I160" s="66">
        <f t="shared" si="34"/>
        <v>14.836061886934184</v>
      </c>
      <c r="J160" s="32"/>
      <c r="K160" s="70">
        <f t="shared" si="35"/>
        <v>17.061471169974311</v>
      </c>
      <c r="L160" s="56">
        <f t="shared" si="44"/>
        <v>1.1224711699743111</v>
      </c>
      <c r="M160" s="57">
        <f t="shared" si="45"/>
        <v>7.0422935565236905E-2</v>
      </c>
      <c r="N160" s="60"/>
      <c r="O160" s="70"/>
      <c r="P160" s="33"/>
      <c r="Q160" s="73">
        <v>0</v>
      </c>
      <c r="R160" s="61">
        <v>15.63</v>
      </c>
      <c r="S160" s="61">
        <v>18.214700000000001</v>
      </c>
      <c r="T160" s="35">
        <f t="shared" si="36"/>
        <v>0</v>
      </c>
      <c r="U160" s="76">
        <v>0.8</v>
      </c>
      <c r="V160" s="62">
        <v>94.6</v>
      </c>
      <c r="W160" s="62">
        <v>102.6</v>
      </c>
      <c r="X160" s="54">
        <f t="shared" si="37"/>
        <v>0.86765327695560268</v>
      </c>
      <c r="Y160" s="79">
        <v>0.1</v>
      </c>
      <c r="Z160" s="37">
        <v>91.3</v>
      </c>
      <c r="AA160" s="37">
        <v>102.4</v>
      </c>
      <c r="AB160" s="38">
        <f t="shared" si="38"/>
        <v>0.11215772179627603</v>
      </c>
      <c r="AC160" s="82">
        <v>0.1</v>
      </c>
      <c r="AD160" s="40">
        <v>98.7</v>
      </c>
      <c r="AE160" s="40">
        <v>101.7</v>
      </c>
      <c r="AF160" s="41">
        <f t="shared" si="39"/>
        <v>0.10303951367781156</v>
      </c>
      <c r="AG160" s="42">
        <v>0</v>
      </c>
      <c r="AH160" s="43">
        <v>119.6</v>
      </c>
      <c r="AI160" s="43">
        <v>155.19999999999999</v>
      </c>
      <c r="AJ160" s="44">
        <f t="shared" si="40"/>
        <v>0</v>
      </c>
      <c r="AK160" s="45">
        <v>0</v>
      </c>
      <c r="AL160" s="46">
        <v>1</v>
      </c>
      <c r="AM160" s="46">
        <v>1</v>
      </c>
      <c r="AN160" s="47">
        <f t="shared" si="41"/>
        <v>0</v>
      </c>
      <c r="AO160" s="48">
        <f t="shared" si="42"/>
        <v>1</v>
      </c>
    </row>
    <row r="161" spans="1:41" s="49" customFormat="1" x14ac:dyDescent="0.3">
      <c r="A161" s="30" t="s">
        <v>125</v>
      </c>
      <c r="B161" s="71" t="s">
        <v>194</v>
      </c>
      <c r="C161" s="69">
        <v>0.93437499999999996</v>
      </c>
      <c r="D161" s="69">
        <f t="shared" si="43"/>
        <v>0.8125</v>
      </c>
      <c r="E161" s="31"/>
      <c r="F161" s="66">
        <f t="shared" si="31"/>
        <v>0.69062499999999993</v>
      </c>
      <c r="G161" s="68">
        <f t="shared" si="32"/>
        <v>1.0828505124296903</v>
      </c>
      <c r="H161" s="67">
        <f t="shared" si="33"/>
        <v>0.121875</v>
      </c>
      <c r="I161" s="66">
        <f t="shared" si="34"/>
        <v>0.86971863514675474</v>
      </c>
      <c r="J161" s="32"/>
      <c r="K161" s="70">
        <f t="shared" si="35"/>
        <v>1.0001764304187679</v>
      </c>
      <c r="L161" s="56">
        <f t="shared" si="44"/>
        <v>6.5801430418767959E-2</v>
      </c>
      <c r="M161" s="57">
        <f t="shared" si="45"/>
        <v>7.0422935565236613E-2</v>
      </c>
      <c r="N161" s="60"/>
      <c r="O161" s="70"/>
      <c r="P161" s="33"/>
      <c r="Q161" s="73">
        <v>0</v>
      </c>
      <c r="R161" s="61">
        <v>15.63</v>
      </c>
      <c r="S161" s="61">
        <v>18.214700000000001</v>
      </c>
      <c r="T161" s="35">
        <f t="shared" si="36"/>
        <v>0</v>
      </c>
      <c r="U161" s="76">
        <v>0.8</v>
      </c>
      <c r="V161" s="62">
        <v>94.6</v>
      </c>
      <c r="W161" s="62">
        <v>102.6</v>
      </c>
      <c r="X161" s="54">
        <f t="shared" si="37"/>
        <v>0.86765327695560268</v>
      </c>
      <c r="Y161" s="79">
        <v>0.1</v>
      </c>
      <c r="Z161" s="37">
        <v>91.3</v>
      </c>
      <c r="AA161" s="37">
        <v>102.4</v>
      </c>
      <c r="AB161" s="38">
        <f t="shared" si="38"/>
        <v>0.11215772179627603</v>
      </c>
      <c r="AC161" s="82">
        <v>0.1</v>
      </c>
      <c r="AD161" s="40">
        <v>98.7</v>
      </c>
      <c r="AE161" s="40">
        <v>101.7</v>
      </c>
      <c r="AF161" s="41">
        <f t="shared" si="39"/>
        <v>0.10303951367781156</v>
      </c>
      <c r="AG161" s="42">
        <v>0</v>
      </c>
      <c r="AH161" s="43">
        <v>119.6</v>
      </c>
      <c r="AI161" s="43">
        <v>155.19999999999999</v>
      </c>
      <c r="AJ161" s="44">
        <f t="shared" si="40"/>
        <v>0</v>
      </c>
      <c r="AK161" s="45">
        <v>0</v>
      </c>
      <c r="AL161" s="46">
        <v>1</v>
      </c>
      <c r="AM161" s="46">
        <v>1</v>
      </c>
      <c r="AN161" s="47">
        <f t="shared" si="41"/>
        <v>0</v>
      </c>
      <c r="AO161" s="48">
        <f t="shared" si="42"/>
        <v>1</v>
      </c>
    </row>
    <row r="162" spans="1:41" s="49" customFormat="1" x14ac:dyDescent="0.3">
      <c r="A162" s="30" t="s">
        <v>70</v>
      </c>
      <c r="B162" s="71" t="s">
        <v>194</v>
      </c>
      <c r="C162" s="69">
        <v>11.4655</v>
      </c>
      <c r="D162" s="69">
        <f t="shared" si="43"/>
        <v>9.9700000000000006</v>
      </c>
      <c r="E162" s="31"/>
      <c r="F162" s="66">
        <f t="shared" si="31"/>
        <v>8.4745000000000008</v>
      </c>
      <c r="G162" s="68">
        <f t="shared" si="32"/>
        <v>1.0828505124296903</v>
      </c>
      <c r="H162" s="67">
        <f t="shared" si="33"/>
        <v>1.4955000000000001</v>
      </c>
      <c r="I162" s="66">
        <f t="shared" si="34"/>
        <v>10.672116667585412</v>
      </c>
      <c r="J162" s="32"/>
      <c r="K162" s="70">
        <f t="shared" si="35"/>
        <v>12.272934167723223</v>
      </c>
      <c r="L162" s="56">
        <f t="shared" si="44"/>
        <v>0.80743416772322263</v>
      </c>
      <c r="M162" s="57">
        <f t="shared" si="45"/>
        <v>7.0422935565236808E-2</v>
      </c>
      <c r="N162" s="60"/>
      <c r="O162" s="70"/>
      <c r="P162" s="33"/>
      <c r="Q162" s="73">
        <v>0</v>
      </c>
      <c r="R162" s="61">
        <v>15.63</v>
      </c>
      <c r="S162" s="61">
        <v>18.214700000000001</v>
      </c>
      <c r="T162" s="35">
        <f t="shared" si="36"/>
        <v>0</v>
      </c>
      <c r="U162" s="76">
        <v>0.8</v>
      </c>
      <c r="V162" s="62">
        <v>94.6</v>
      </c>
      <c r="W162" s="62">
        <v>102.6</v>
      </c>
      <c r="X162" s="54">
        <f t="shared" si="37"/>
        <v>0.86765327695560268</v>
      </c>
      <c r="Y162" s="79">
        <v>0.1</v>
      </c>
      <c r="Z162" s="37">
        <v>91.3</v>
      </c>
      <c r="AA162" s="37">
        <v>102.4</v>
      </c>
      <c r="AB162" s="38">
        <f t="shared" si="38"/>
        <v>0.11215772179627603</v>
      </c>
      <c r="AC162" s="82">
        <v>0.1</v>
      </c>
      <c r="AD162" s="40">
        <v>98.7</v>
      </c>
      <c r="AE162" s="40">
        <v>101.7</v>
      </c>
      <c r="AF162" s="41">
        <f t="shared" si="39"/>
        <v>0.10303951367781156</v>
      </c>
      <c r="AG162" s="42">
        <v>0</v>
      </c>
      <c r="AH162" s="43">
        <v>119.6</v>
      </c>
      <c r="AI162" s="43">
        <v>155.19999999999999</v>
      </c>
      <c r="AJ162" s="44">
        <f t="shared" si="40"/>
        <v>0</v>
      </c>
      <c r="AK162" s="45">
        <v>0</v>
      </c>
      <c r="AL162" s="46">
        <v>1</v>
      </c>
      <c r="AM162" s="46">
        <v>1</v>
      </c>
      <c r="AN162" s="47">
        <f t="shared" si="41"/>
        <v>0</v>
      </c>
      <c r="AO162" s="48">
        <f t="shared" si="42"/>
        <v>1</v>
      </c>
    </row>
    <row r="163" spans="1:41" s="49" customFormat="1" x14ac:dyDescent="0.3">
      <c r="A163" s="30" t="s">
        <v>71</v>
      </c>
      <c r="B163" s="71" t="s">
        <v>194</v>
      </c>
      <c r="C163" s="69">
        <v>11.4655</v>
      </c>
      <c r="D163" s="69">
        <f t="shared" si="43"/>
        <v>9.9700000000000006</v>
      </c>
      <c r="E163" s="31"/>
      <c r="F163" s="66">
        <f t="shared" si="31"/>
        <v>8.4745000000000008</v>
      </c>
      <c r="G163" s="68">
        <f t="shared" si="32"/>
        <v>1.0828505124296903</v>
      </c>
      <c r="H163" s="67">
        <f t="shared" si="33"/>
        <v>1.4955000000000001</v>
      </c>
      <c r="I163" s="66">
        <f t="shared" si="34"/>
        <v>10.672116667585412</v>
      </c>
      <c r="J163" s="32"/>
      <c r="K163" s="70">
        <f t="shared" si="35"/>
        <v>12.272934167723223</v>
      </c>
      <c r="L163" s="56">
        <f t="shared" si="44"/>
        <v>0.80743416772322263</v>
      </c>
      <c r="M163" s="57">
        <f t="shared" si="45"/>
        <v>7.0422935565236808E-2</v>
      </c>
      <c r="N163" s="60"/>
      <c r="O163" s="70"/>
      <c r="P163" s="33"/>
      <c r="Q163" s="73">
        <v>0</v>
      </c>
      <c r="R163" s="61">
        <v>15.63</v>
      </c>
      <c r="S163" s="61">
        <v>18.214700000000001</v>
      </c>
      <c r="T163" s="35">
        <f t="shared" si="36"/>
        <v>0</v>
      </c>
      <c r="U163" s="76">
        <v>0.8</v>
      </c>
      <c r="V163" s="62">
        <v>94.6</v>
      </c>
      <c r="W163" s="62">
        <v>102.6</v>
      </c>
      <c r="X163" s="54">
        <f t="shared" si="37"/>
        <v>0.86765327695560268</v>
      </c>
      <c r="Y163" s="79">
        <v>0.1</v>
      </c>
      <c r="Z163" s="37">
        <v>91.3</v>
      </c>
      <c r="AA163" s="37">
        <v>102.4</v>
      </c>
      <c r="AB163" s="38">
        <f t="shared" si="38"/>
        <v>0.11215772179627603</v>
      </c>
      <c r="AC163" s="82">
        <v>0.1</v>
      </c>
      <c r="AD163" s="40">
        <v>98.7</v>
      </c>
      <c r="AE163" s="40">
        <v>101.7</v>
      </c>
      <c r="AF163" s="41">
        <f t="shared" si="39"/>
        <v>0.10303951367781156</v>
      </c>
      <c r="AG163" s="42">
        <v>0</v>
      </c>
      <c r="AH163" s="43">
        <v>119.6</v>
      </c>
      <c r="AI163" s="43">
        <v>155.19999999999999</v>
      </c>
      <c r="AJ163" s="44">
        <f t="shared" si="40"/>
        <v>0</v>
      </c>
      <c r="AK163" s="45">
        <v>0</v>
      </c>
      <c r="AL163" s="46">
        <v>1</v>
      </c>
      <c r="AM163" s="46">
        <v>1</v>
      </c>
      <c r="AN163" s="47">
        <f t="shared" si="41"/>
        <v>0</v>
      </c>
      <c r="AO163" s="48">
        <f t="shared" si="42"/>
        <v>1</v>
      </c>
    </row>
    <row r="164" spans="1:41" s="49" customFormat="1" x14ac:dyDescent="0.3">
      <c r="A164" s="30" t="s">
        <v>72</v>
      </c>
      <c r="B164" s="71" t="s">
        <v>194</v>
      </c>
      <c r="C164" s="69">
        <v>11.4655</v>
      </c>
      <c r="D164" s="69">
        <f t="shared" si="43"/>
        <v>9.9700000000000006</v>
      </c>
      <c r="E164" s="31"/>
      <c r="F164" s="66">
        <f t="shared" si="31"/>
        <v>8.4745000000000008</v>
      </c>
      <c r="G164" s="68">
        <f t="shared" si="32"/>
        <v>1.0828505124296903</v>
      </c>
      <c r="H164" s="67">
        <f t="shared" si="33"/>
        <v>1.4955000000000001</v>
      </c>
      <c r="I164" s="66">
        <f t="shared" si="34"/>
        <v>10.672116667585412</v>
      </c>
      <c r="J164" s="32"/>
      <c r="K164" s="70">
        <f t="shared" si="35"/>
        <v>12.272934167723223</v>
      </c>
      <c r="L164" s="56">
        <f t="shared" si="44"/>
        <v>0.80743416772322263</v>
      </c>
      <c r="M164" s="57">
        <f t="shared" si="45"/>
        <v>7.0422935565236808E-2</v>
      </c>
      <c r="N164" s="60"/>
      <c r="O164" s="70"/>
      <c r="P164" s="33"/>
      <c r="Q164" s="73">
        <v>0</v>
      </c>
      <c r="R164" s="61">
        <v>15.63</v>
      </c>
      <c r="S164" s="61">
        <v>18.214700000000001</v>
      </c>
      <c r="T164" s="35">
        <f t="shared" si="36"/>
        <v>0</v>
      </c>
      <c r="U164" s="76">
        <v>0.8</v>
      </c>
      <c r="V164" s="62">
        <v>94.6</v>
      </c>
      <c r="W164" s="62">
        <v>102.6</v>
      </c>
      <c r="X164" s="54">
        <f t="shared" si="37"/>
        <v>0.86765327695560268</v>
      </c>
      <c r="Y164" s="79">
        <v>0.1</v>
      </c>
      <c r="Z164" s="37">
        <v>91.3</v>
      </c>
      <c r="AA164" s="37">
        <v>102.4</v>
      </c>
      <c r="AB164" s="38">
        <f t="shared" si="38"/>
        <v>0.11215772179627603</v>
      </c>
      <c r="AC164" s="82">
        <v>0.1</v>
      </c>
      <c r="AD164" s="40">
        <v>98.7</v>
      </c>
      <c r="AE164" s="40">
        <v>101.7</v>
      </c>
      <c r="AF164" s="41">
        <f t="shared" si="39"/>
        <v>0.10303951367781156</v>
      </c>
      <c r="AG164" s="42">
        <v>0</v>
      </c>
      <c r="AH164" s="43">
        <v>119.6</v>
      </c>
      <c r="AI164" s="43">
        <v>155.19999999999999</v>
      </c>
      <c r="AJ164" s="44">
        <f t="shared" si="40"/>
        <v>0</v>
      </c>
      <c r="AK164" s="45">
        <v>0</v>
      </c>
      <c r="AL164" s="46">
        <v>1</v>
      </c>
      <c r="AM164" s="46">
        <v>1</v>
      </c>
      <c r="AN164" s="47">
        <f t="shared" si="41"/>
        <v>0</v>
      </c>
      <c r="AO164" s="48">
        <f t="shared" si="42"/>
        <v>1</v>
      </c>
    </row>
    <row r="165" spans="1:41" s="49" customFormat="1" x14ac:dyDescent="0.3">
      <c r="A165" s="30" t="s">
        <v>73</v>
      </c>
      <c r="B165" s="71" t="s">
        <v>194</v>
      </c>
      <c r="C165" s="69">
        <v>11.4655</v>
      </c>
      <c r="D165" s="69">
        <f t="shared" si="43"/>
        <v>9.9700000000000006</v>
      </c>
      <c r="E165" s="31"/>
      <c r="F165" s="66">
        <f t="shared" si="31"/>
        <v>8.4745000000000008</v>
      </c>
      <c r="G165" s="68">
        <f t="shared" si="32"/>
        <v>1.0828505124296903</v>
      </c>
      <c r="H165" s="67">
        <f t="shared" si="33"/>
        <v>1.4955000000000001</v>
      </c>
      <c r="I165" s="66">
        <f t="shared" si="34"/>
        <v>10.672116667585412</v>
      </c>
      <c r="J165" s="32"/>
      <c r="K165" s="70">
        <f t="shared" si="35"/>
        <v>12.272934167723223</v>
      </c>
      <c r="L165" s="56">
        <f t="shared" si="44"/>
        <v>0.80743416772322263</v>
      </c>
      <c r="M165" s="57">
        <f t="shared" si="45"/>
        <v>7.0422935565236808E-2</v>
      </c>
      <c r="N165" s="60"/>
      <c r="O165" s="70"/>
      <c r="P165" s="33"/>
      <c r="Q165" s="73">
        <v>0</v>
      </c>
      <c r="R165" s="61">
        <v>15.63</v>
      </c>
      <c r="S165" s="61">
        <v>18.214700000000001</v>
      </c>
      <c r="T165" s="35">
        <f t="shared" si="36"/>
        <v>0</v>
      </c>
      <c r="U165" s="76">
        <v>0.8</v>
      </c>
      <c r="V165" s="62">
        <v>94.6</v>
      </c>
      <c r="W165" s="62">
        <v>102.6</v>
      </c>
      <c r="X165" s="54">
        <f t="shared" si="37"/>
        <v>0.86765327695560268</v>
      </c>
      <c r="Y165" s="79">
        <v>0.1</v>
      </c>
      <c r="Z165" s="37">
        <v>91.3</v>
      </c>
      <c r="AA165" s="37">
        <v>102.4</v>
      </c>
      <c r="AB165" s="38">
        <f t="shared" si="38"/>
        <v>0.11215772179627603</v>
      </c>
      <c r="AC165" s="82">
        <v>0.1</v>
      </c>
      <c r="AD165" s="40">
        <v>98.7</v>
      </c>
      <c r="AE165" s="40">
        <v>101.7</v>
      </c>
      <c r="AF165" s="41">
        <f t="shared" si="39"/>
        <v>0.10303951367781156</v>
      </c>
      <c r="AG165" s="42">
        <v>0</v>
      </c>
      <c r="AH165" s="43">
        <v>119.6</v>
      </c>
      <c r="AI165" s="43">
        <v>155.19999999999999</v>
      </c>
      <c r="AJ165" s="44">
        <f t="shared" si="40"/>
        <v>0</v>
      </c>
      <c r="AK165" s="45">
        <v>0</v>
      </c>
      <c r="AL165" s="46">
        <v>1</v>
      </c>
      <c r="AM165" s="46">
        <v>1</v>
      </c>
      <c r="AN165" s="47">
        <f t="shared" si="41"/>
        <v>0</v>
      </c>
      <c r="AO165" s="48">
        <f t="shared" si="42"/>
        <v>1</v>
      </c>
    </row>
    <row r="166" spans="1:41" s="49" customFormat="1" x14ac:dyDescent="0.3">
      <c r="A166" s="30" t="s">
        <v>74</v>
      </c>
      <c r="B166" s="71" t="s">
        <v>194</v>
      </c>
      <c r="C166" s="69">
        <v>11.4655</v>
      </c>
      <c r="D166" s="69">
        <f t="shared" si="43"/>
        <v>9.9700000000000006</v>
      </c>
      <c r="E166" s="31"/>
      <c r="F166" s="66">
        <f t="shared" si="31"/>
        <v>8.4745000000000008</v>
      </c>
      <c r="G166" s="68">
        <f t="shared" si="32"/>
        <v>1.0828505124296903</v>
      </c>
      <c r="H166" s="67">
        <f t="shared" si="33"/>
        <v>1.4955000000000001</v>
      </c>
      <c r="I166" s="66">
        <f t="shared" si="34"/>
        <v>10.672116667585412</v>
      </c>
      <c r="J166" s="32"/>
      <c r="K166" s="70">
        <f t="shared" si="35"/>
        <v>12.272934167723223</v>
      </c>
      <c r="L166" s="56">
        <f t="shared" si="44"/>
        <v>0.80743416772322263</v>
      </c>
      <c r="M166" s="57">
        <f t="shared" si="45"/>
        <v>7.0422935565236808E-2</v>
      </c>
      <c r="N166" s="60"/>
      <c r="O166" s="70"/>
      <c r="P166" s="33"/>
      <c r="Q166" s="73">
        <v>0</v>
      </c>
      <c r="R166" s="61">
        <v>15.63</v>
      </c>
      <c r="S166" s="61">
        <v>18.214700000000001</v>
      </c>
      <c r="T166" s="35">
        <f t="shared" si="36"/>
        <v>0</v>
      </c>
      <c r="U166" s="76">
        <v>0.8</v>
      </c>
      <c r="V166" s="62">
        <v>94.6</v>
      </c>
      <c r="W166" s="62">
        <v>102.6</v>
      </c>
      <c r="X166" s="54">
        <f t="shared" si="37"/>
        <v>0.86765327695560268</v>
      </c>
      <c r="Y166" s="79">
        <v>0.1</v>
      </c>
      <c r="Z166" s="37">
        <v>91.3</v>
      </c>
      <c r="AA166" s="37">
        <v>102.4</v>
      </c>
      <c r="AB166" s="38">
        <f t="shared" si="38"/>
        <v>0.11215772179627603</v>
      </c>
      <c r="AC166" s="82">
        <v>0.1</v>
      </c>
      <c r="AD166" s="40">
        <v>98.7</v>
      </c>
      <c r="AE166" s="40">
        <v>101.7</v>
      </c>
      <c r="AF166" s="41">
        <f t="shared" si="39"/>
        <v>0.10303951367781156</v>
      </c>
      <c r="AG166" s="42">
        <v>0</v>
      </c>
      <c r="AH166" s="43">
        <v>119.6</v>
      </c>
      <c r="AI166" s="43">
        <v>155.19999999999999</v>
      </c>
      <c r="AJ166" s="44">
        <f t="shared" si="40"/>
        <v>0</v>
      </c>
      <c r="AK166" s="45">
        <v>0</v>
      </c>
      <c r="AL166" s="46">
        <v>1</v>
      </c>
      <c r="AM166" s="46">
        <v>1</v>
      </c>
      <c r="AN166" s="47">
        <f t="shared" si="41"/>
        <v>0</v>
      </c>
      <c r="AO166" s="48">
        <f t="shared" si="42"/>
        <v>1</v>
      </c>
    </row>
    <row r="167" spans="1:41" s="49" customFormat="1" x14ac:dyDescent="0.3">
      <c r="A167" s="30" t="s">
        <v>75</v>
      </c>
      <c r="B167" s="71" t="s">
        <v>194</v>
      </c>
      <c r="C167" s="69">
        <v>11.4655</v>
      </c>
      <c r="D167" s="69">
        <f t="shared" si="43"/>
        <v>9.9700000000000006</v>
      </c>
      <c r="E167" s="31"/>
      <c r="F167" s="66">
        <f t="shared" si="31"/>
        <v>8.4745000000000008</v>
      </c>
      <c r="G167" s="68">
        <f t="shared" si="32"/>
        <v>1.0828505124296903</v>
      </c>
      <c r="H167" s="67">
        <f t="shared" si="33"/>
        <v>1.4955000000000001</v>
      </c>
      <c r="I167" s="66">
        <f t="shared" si="34"/>
        <v>10.672116667585412</v>
      </c>
      <c r="J167" s="32"/>
      <c r="K167" s="70">
        <f t="shared" si="35"/>
        <v>12.272934167723223</v>
      </c>
      <c r="L167" s="56">
        <f t="shared" si="44"/>
        <v>0.80743416772322263</v>
      </c>
      <c r="M167" s="57">
        <f t="shared" si="45"/>
        <v>7.0422935565236808E-2</v>
      </c>
      <c r="N167" s="60"/>
      <c r="O167" s="70"/>
      <c r="P167" s="33"/>
      <c r="Q167" s="73">
        <v>0</v>
      </c>
      <c r="R167" s="61">
        <v>15.63</v>
      </c>
      <c r="S167" s="61">
        <v>18.214700000000001</v>
      </c>
      <c r="T167" s="35">
        <f t="shared" si="36"/>
        <v>0</v>
      </c>
      <c r="U167" s="76">
        <v>0.8</v>
      </c>
      <c r="V167" s="62">
        <v>94.6</v>
      </c>
      <c r="W167" s="62">
        <v>102.6</v>
      </c>
      <c r="X167" s="54">
        <f t="shared" si="37"/>
        <v>0.86765327695560268</v>
      </c>
      <c r="Y167" s="79">
        <v>0.1</v>
      </c>
      <c r="Z167" s="37">
        <v>91.3</v>
      </c>
      <c r="AA167" s="37">
        <v>102.4</v>
      </c>
      <c r="AB167" s="38">
        <f t="shared" si="38"/>
        <v>0.11215772179627603</v>
      </c>
      <c r="AC167" s="82">
        <v>0.1</v>
      </c>
      <c r="AD167" s="40">
        <v>98.7</v>
      </c>
      <c r="AE167" s="40">
        <v>101.7</v>
      </c>
      <c r="AF167" s="41">
        <f t="shared" si="39"/>
        <v>0.10303951367781156</v>
      </c>
      <c r="AG167" s="42">
        <v>0</v>
      </c>
      <c r="AH167" s="43">
        <v>119.6</v>
      </c>
      <c r="AI167" s="43">
        <v>155.19999999999999</v>
      </c>
      <c r="AJ167" s="44">
        <f t="shared" si="40"/>
        <v>0</v>
      </c>
      <c r="AK167" s="45">
        <v>0</v>
      </c>
      <c r="AL167" s="46">
        <v>1</v>
      </c>
      <c r="AM167" s="46">
        <v>1</v>
      </c>
      <c r="AN167" s="47">
        <f t="shared" si="41"/>
        <v>0</v>
      </c>
      <c r="AO167" s="48">
        <f t="shared" si="42"/>
        <v>1</v>
      </c>
    </row>
    <row r="168" spans="1:41" s="49" customFormat="1" x14ac:dyDescent="0.3">
      <c r="A168" s="30" t="s">
        <v>76</v>
      </c>
      <c r="B168" s="71" t="s">
        <v>194</v>
      </c>
      <c r="C168" s="69">
        <v>5.9225000000000003</v>
      </c>
      <c r="D168" s="69">
        <f t="shared" si="43"/>
        <v>5.15</v>
      </c>
      <c r="E168" s="31"/>
      <c r="F168" s="66">
        <f t="shared" si="31"/>
        <v>4.3775000000000004</v>
      </c>
      <c r="G168" s="68">
        <f t="shared" si="32"/>
        <v>1.0949707053421653</v>
      </c>
      <c r="H168" s="67">
        <f t="shared" si="33"/>
        <v>0.77250000000000008</v>
      </c>
      <c r="I168" s="66">
        <f t="shared" si="34"/>
        <v>5.5657342626353294</v>
      </c>
      <c r="J168" s="32"/>
      <c r="K168" s="70">
        <f t="shared" si="35"/>
        <v>6.4005944020306282</v>
      </c>
      <c r="L168" s="56">
        <f t="shared" si="44"/>
        <v>0.47809440203062792</v>
      </c>
      <c r="M168" s="57">
        <f t="shared" si="45"/>
        <v>8.0725099540840506E-2</v>
      </c>
      <c r="N168" s="60"/>
      <c r="O168" s="70"/>
      <c r="P168" s="33"/>
      <c r="Q168" s="73">
        <v>0.15</v>
      </c>
      <c r="R168" s="61">
        <v>15.63</v>
      </c>
      <c r="S168" s="61">
        <v>18.214700000000001</v>
      </c>
      <c r="T168" s="35">
        <f t="shared" si="36"/>
        <v>0.17480518234165068</v>
      </c>
      <c r="U168" s="76">
        <v>0.65</v>
      </c>
      <c r="V168" s="62">
        <v>94.6</v>
      </c>
      <c r="W168" s="62">
        <v>102.6</v>
      </c>
      <c r="X168" s="54">
        <f t="shared" si="37"/>
        <v>0.70496828752642715</v>
      </c>
      <c r="Y168" s="79">
        <v>0.1</v>
      </c>
      <c r="Z168" s="37">
        <v>91.3</v>
      </c>
      <c r="AA168" s="37">
        <v>102.4</v>
      </c>
      <c r="AB168" s="38">
        <f t="shared" si="38"/>
        <v>0.11215772179627603</v>
      </c>
      <c r="AC168" s="82">
        <v>0.1</v>
      </c>
      <c r="AD168" s="40">
        <v>98.7</v>
      </c>
      <c r="AE168" s="40">
        <v>101.7</v>
      </c>
      <c r="AF168" s="41">
        <f t="shared" si="39"/>
        <v>0.10303951367781156</v>
      </c>
      <c r="AG168" s="42">
        <v>0</v>
      </c>
      <c r="AH168" s="43">
        <v>119.6</v>
      </c>
      <c r="AI168" s="43">
        <v>155.19999999999999</v>
      </c>
      <c r="AJ168" s="44">
        <f t="shared" si="40"/>
        <v>0</v>
      </c>
      <c r="AK168" s="45">
        <v>0</v>
      </c>
      <c r="AL168" s="46">
        <v>1</v>
      </c>
      <c r="AM168" s="46">
        <v>1</v>
      </c>
      <c r="AN168" s="47">
        <f t="shared" si="41"/>
        <v>0</v>
      </c>
      <c r="AO168" s="48">
        <f t="shared" si="42"/>
        <v>1</v>
      </c>
    </row>
    <row r="169" spans="1:41" s="49" customFormat="1" x14ac:dyDescent="0.3">
      <c r="A169" s="30" t="s">
        <v>77</v>
      </c>
      <c r="B169" s="71" t="s">
        <v>194</v>
      </c>
      <c r="C169" s="69">
        <v>6.4055</v>
      </c>
      <c r="D169" s="69">
        <f t="shared" si="43"/>
        <v>5.57</v>
      </c>
      <c r="E169" s="31"/>
      <c r="F169" s="66">
        <f t="shared" si="31"/>
        <v>4.7344999999999997</v>
      </c>
      <c r="G169" s="68">
        <f t="shared" si="32"/>
        <v>1.0949707053421653</v>
      </c>
      <c r="H169" s="67">
        <f t="shared" si="33"/>
        <v>0.83550000000000002</v>
      </c>
      <c r="I169" s="66">
        <f t="shared" si="34"/>
        <v>6.0196388044424811</v>
      </c>
      <c r="J169" s="32"/>
      <c r="K169" s="70">
        <f t="shared" si="35"/>
        <v>6.9225846251088523</v>
      </c>
      <c r="L169" s="56">
        <f t="shared" si="44"/>
        <v>0.51708462510885234</v>
      </c>
      <c r="M169" s="57">
        <f t="shared" si="45"/>
        <v>8.072509954084027E-2</v>
      </c>
      <c r="N169" s="60"/>
      <c r="O169" s="70"/>
      <c r="P169" s="33"/>
      <c r="Q169" s="73">
        <v>0.15</v>
      </c>
      <c r="R169" s="61">
        <v>15.63</v>
      </c>
      <c r="S169" s="61">
        <v>18.214700000000001</v>
      </c>
      <c r="T169" s="35">
        <f t="shared" si="36"/>
        <v>0.17480518234165068</v>
      </c>
      <c r="U169" s="76">
        <v>0.65</v>
      </c>
      <c r="V169" s="62">
        <v>94.6</v>
      </c>
      <c r="W169" s="62">
        <v>102.6</v>
      </c>
      <c r="X169" s="54">
        <f t="shared" si="37"/>
        <v>0.70496828752642715</v>
      </c>
      <c r="Y169" s="79">
        <v>0.1</v>
      </c>
      <c r="Z169" s="37">
        <v>91.3</v>
      </c>
      <c r="AA169" s="37">
        <v>102.4</v>
      </c>
      <c r="AB169" s="38">
        <f t="shared" si="38"/>
        <v>0.11215772179627603</v>
      </c>
      <c r="AC169" s="82">
        <v>0.1</v>
      </c>
      <c r="AD169" s="40">
        <v>98.7</v>
      </c>
      <c r="AE169" s="40">
        <v>101.7</v>
      </c>
      <c r="AF169" s="41">
        <f t="shared" si="39"/>
        <v>0.10303951367781156</v>
      </c>
      <c r="AG169" s="42">
        <v>0</v>
      </c>
      <c r="AH169" s="43">
        <v>119.6</v>
      </c>
      <c r="AI169" s="43">
        <v>155.19999999999999</v>
      </c>
      <c r="AJ169" s="44">
        <f t="shared" si="40"/>
        <v>0</v>
      </c>
      <c r="AK169" s="45">
        <v>0</v>
      </c>
      <c r="AL169" s="46">
        <v>1</v>
      </c>
      <c r="AM169" s="46">
        <v>1</v>
      </c>
      <c r="AN169" s="47">
        <f t="shared" si="41"/>
        <v>0</v>
      </c>
      <c r="AO169" s="48">
        <f t="shared" si="42"/>
        <v>1</v>
      </c>
    </row>
    <row r="170" spans="1:41" s="49" customFormat="1" x14ac:dyDescent="0.3">
      <c r="A170" s="30" t="s">
        <v>78</v>
      </c>
      <c r="B170" s="71" t="s">
        <v>194</v>
      </c>
      <c r="C170" s="69">
        <v>9.1079999999999988</v>
      </c>
      <c r="D170" s="69">
        <f t="shared" si="43"/>
        <v>7.92</v>
      </c>
      <c r="E170" s="31"/>
      <c r="F170" s="66">
        <f t="shared" si="31"/>
        <v>6.7320000000000002</v>
      </c>
      <c r="G170" s="68">
        <f t="shared" si="32"/>
        <v>1.0949707053421653</v>
      </c>
      <c r="H170" s="67">
        <f t="shared" si="33"/>
        <v>1.1879999999999999</v>
      </c>
      <c r="I170" s="66">
        <f t="shared" si="34"/>
        <v>8.5593427883634572</v>
      </c>
      <c r="J170" s="32"/>
      <c r="K170" s="70">
        <f t="shared" si="35"/>
        <v>9.8432442066179746</v>
      </c>
      <c r="L170" s="56">
        <f t="shared" si="44"/>
        <v>0.73524420661797585</v>
      </c>
      <c r="M170" s="57">
        <f t="shared" si="45"/>
        <v>8.0725099540840575E-2</v>
      </c>
      <c r="N170" s="60"/>
      <c r="O170" s="70"/>
      <c r="P170" s="33"/>
      <c r="Q170" s="73">
        <v>0.15</v>
      </c>
      <c r="R170" s="61">
        <v>15.63</v>
      </c>
      <c r="S170" s="61">
        <v>18.214700000000001</v>
      </c>
      <c r="T170" s="35">
        <f t="shared" si="36"/>
        <v>0.17480518234165068</v>
      </c>
      <c r="U170" s="76">
        <v>0.65</v>
      </c>
      <c r="V170" s="62">
        <v>94.6</v>
      </c>
      <c r="W170" s="62">
        <v>102.6</v>
      </c>
      <c r="X170" s="54">
        <f t="shared" si="37"/>
        <v>0.70496828752642715</v>
      </c>
      <c r="Y170" s="79">
        <v>0.1</v>
      </c>
      <c r="Z170" s="37">
        <v>91.3</v>
      </c>
      <c r="AA170" s="37">
        <v>102.4</v>
      </c>
      <c r="AB170" s="38">
        <f t="shared" si="38"/>
        <v>0.11215772179627603</v>
      </c>
      <c r="AC170" s="82">
        <v>0.1</v>
      </c>
      <c r="AD170" s="40">
        <v>98.7</v>
      </c>
      <c r="AE170" s="40">
        <v>101.7</v>
      </c>
      <c r="AF170" s="41">
        <f t="shared" si="39"/>
        <v>0.10303951367781156</v>
      </c>
      <c r="AG170" s="42">
        <v>0</v>
      </c>
      <c r="AH170" s="43">
        <v>119.6</v>
      </c>
      <c r="AI170" s="43">
        <v>155.19999999999999</v>
      </c>
      <c r="AJ170" s="44">
        <f t="shared" si="40"/>
        <v>0</v>
      </c>
      <c r="AK170" s="45">
        <v>0</v>
      </c>
      <c r="AL170" s="46">
        <v>1</v>
      </c>
      <c r="AM170" s="46">
        <v>1</v>
      </c>
      <c r="AN170" s="47">
        <f t="shared" si="41"/>
        <v>0</v>
      </c>
      <c r="AO170" s="48">
        <f t="shared" si="42"/>
        <v>1</v>
      </c>
    </row>
    <row r="171" spans="1:41" s="49" customFormat="1" x14ac:dyDescent="0.3">
      <c r="A171" s="30" t="s">
        <v>79</v>
      </c>
      <c r="B171" s="71" t="s">
        <v>194</v>
      </c>
      <c r="C171" s="69">
        <v>9.3839999999999986</v>
      </c>
      <c r="D171" s="69">
        <f t="shared" si="43"/>
        <v>8.16</v>
      </c>
      <c r="E171" s="31"/>
      <c r="F171" s="66">
        <f t="shared" si="31"/>
        <v>6.9359999999999999</v>
      </c>
      <c r="G171" s="68">
        <f t="shared" si="32"/>
        <v>1.0949707053421653</v>
      </c>
      <c r="H171" s="67">
        <f t="shared" si="33"/>
        <v>1.224</v>
      </c>
      <c r="I171" s="66">
        <f t="shared" si="34"/>
        <v>8.8187168122532587</v>
      </c>
      <c r="J171" s="32"/>
      <c r="K171" s="70">
        <f t="shared" si="35"/>
        <v>10.141524334091248</v>
      </c>
      <c r="L171" s="56">
        <f t="shared" si="44"/>
        <v>0.75752433409124897</v>
      </c>
      <c r="M171" s="57">
        <f t="shared" si="45"/>
        <v>8.07250995408407E-2</v>
      </c>
      <c r="N171" s="60"/>
      <c r="O171" s="70"/>
      <c r="P171" s="33"/>
      <c r="Q171" s="73">
        <v>0.15</v>
      </c>
      <c r="R171" s="61">
        <v>15.63</v>
      </c>
      <c r="S171" s="61">
        <v>18.214700000000001</v>
      </c>
      <c r="T171" s="35">
        <f t="shared" si="36"/>
        <v>0.17480518234165068</v>
      </c>
      <c r="U171" s="76">
        <v>0.65</v>
      </c>
      <c r="V171" s="62">
        <v>94.6</v>
      </c>
      <c r="W171" s="62">
        <v>102.6</v>
      </c>
      <c r="X171" s="54">
        <f t="shared" si="37"/>
        <v>0.70496828752642715</v>
      </c>
      <c r="Y171" s="79">
        <v>0.1</v>
      </c>
      <c r="Z171" s="37">
        <v>91.3</v>
      </c>
      <c r="AA171" s="37">
        <v>102.4</v>
      </c>
      <c r="AB171" s="38">
        <f t="shared" si="38"/>
        <v>0.11215772179627603</v>
      </c>
      <c r="AC171" s="82">
        <v>0.1</v>
      </c>
      <c r="AD171" s="40">
        <v>98.7</v>
      </c>
      <c r="AE171" s="40">
        <v>101.7</v>
      </c>
      <c r="AF171" s="41">
        <f t="shared" si="39"/>
        <v>0.10303951367781156</v>
      </c>
      <c r="AG171" s="42">
        <v>0</v>
      </c>
      <c r="AH171" s="43">
        <v>119.6</v>
      </c>
      <c r="AI171" s="43">
        <v>155.19999999999999</v>
      </c>
      <c r="AJ171" s="44">
        <f t="shared" si="40"/>
        <v>0</v>
      </c>
      <c r="AK171" s="45">
        <v>0</v>
      </c>
      <c r="AL171" s="46">
        <v>1</v>
      </c>
      <c r="AM171" s="46">
        <v>1</v>
      </c>
      <c r="AN171" s="47">
        <f t="shared" si="41"/>
        <v>0</v>
      </c>
      <c r="AO171" s="48">
        <f t="shared" si="42"/>
        <v>1</v>
      </c>
    </row>
    <row r="172" spans="1:41" s="49" customFormat="1" x14ac:dyDescent="0.3">
      <c r="A172" s="30" t="s">
        <v>80</v>
      </c>
      <c r="B172" s="71" t="s">
        <v>194</v>
      </c>
      <c r="C172" s="69">
        <v>9.5104999999999986</v>
      </c>
      <c r="D172" s="69">
        <f t="shared" si="43"/>
        <v>8.27</v>
      </c>
      <c r="E172" s="31"/>
      <c r="F172" s="66">
        <f t="shared" si="31"/>
        <v>7.0294999999999996</v>
      </c>
      <c r="G172" s="68">
        <f t="shared" si="32"/>
        <v>1.0949707053421653</v>
      </c>
      <c r="H172" s="67">
        <f t="shared" si="33"/>
        <v>1.2404999999999999</v>
      </c>
      <c r="I172" s="66">
        <f t="shared" si="34"/>
        <v>8.9375965732027502</v>
      </c>
      <c r="J172" s="32"/>
      <c r="K172" s="70">
        <f t="shared" si="35"/>
        <v>10.278236059183161</v>
      </c>
      <c r="L172" s="56">
        <f t="shared" si="44"/>
        <v>0.76773605918316257</v>
      </c>
      <c r="M172" s="57">
        <f t="shared" si="45"/>
        <v>8.0725099540840409E-2</v>
      </c>
      <c r="N172" s="60"/>
      <c r="O172" s="70"/>
      <c r="P172" s="33"/>
      <c r="Q172" s="73">
        <v>0.15</v>
      </c>
      <c r="R172" s="61">
        <v>15.63</v>
      </c>
      <c r="S172" s="61">
        <v>18.214700000000001</v>
      </c>
      <c r="T172" s="35">
        <f t="shared" si="36"/>
        <v>0.17480518234165068</v>
      </c>
      <c r="U172" s="76">
        <v>0.65</v>
      </c>
      <c r="V172" s="62">
        <v>94.6</v>
      </c>
      <c r="W172" s="62">
        <v>102.6</v>
      </c>
      <c r="X172" s="54">
        <f t="shared" si="37"/>
        <v>0.70496828752642715</v>
      </c>
      <c r="Y172" s="79">
        <v>0.1</v>
      </c>
      <c r="Z172" s="37">
        <v>91.3</v>
      </c>
      <c r="AA172" s="37">
        <v>102.4</v>
      </c>
      <c r="AB172" s="38">
        <f t="shared" si="38"/>
        <v>0.11215772179627603</v>
      </c>
      <c r="AC172" s="82">
        <v>0.1</v>
      </c>
      <c r="AD172" s="40">
        <v>98.7</v>
      </c>
      <c r="AE172" s="40">
        <v>101.7</v>
      </c>
      <c r="AF172" s="41">
        <f t="shared" si="39"/>
        <v>0.10303951367781156</v>
      </c>
      <c r="AG172" s="42">
        <v>0</v>
      </c>
      <c r="AH172" s="43">
        <v>119.6</v>
      </c>
      <c r="AI172" s="43">
        <v>155.19999999999999</v>
      </c>
      <c r="AJ172" s="44">
        <f t="shared" si="40"/>
        <v>0</v>
      </c>
      <c r="AK172" s="45">
        <v>0</v>
      </c>
      <c r="AL172" s="46">
        <v>1</v>
      </c>
      <c r="AM172" s="46">
        <v>1</v>
      </c>
      <c r="AN172" s="47">
        <f t="shared" si="41"/>
        <v>0</v>
      </c>
      <c r="AO172" s="48">
        <f t="shared" si="42"/>
        <v>1</v>
      </c>
    </row>
    <row r="173" spans="1:41" s="49" customFormat="1" x14ac:dyDescent="0.3">
      <c r="A173" s="30" t="s">
        <v>81</v>
      </c>
      <c r="B173" s="71" t="s">
        <v>194</v>
      </c>
      <c r="C173" s="69">
        <v>9.5909999999999993</v>
      </c>
      <c r="D173" s="69">
        <f t="shared" si="43"/>
        <v>8.34</v>
      </c>
      <c r="E173" s="31"/>
      <c r="F173" s="66">
        <f t="shared" si="31"/>
        <v>7.0889999999999995</v>
      </c>
      <c r="G173" s="68">
        <f t="shared" si="32"/>
        <v>1.0949707053421653</v>
      </c>
      <c r="H173" s="67">
        <f t="shared" si="33"/>
        <v>1.2509999999999999</v>
      </c>
      <c r="I173" s="66">
        <f t="shared" si="34"/>
        <v>9.0132473301706089</v>
      </c>
      <c r="J173" s="32"/>
      <c r="K173" s="70">
        <f t="shared" si="35"/>
        <v>10.3652344296962</v>
      </c>
      <c r="L173" s="56">
        <f t="shared" si="44"/>
        <v>0.77423442969620027</v>
      </c>
      <c r="M173" s="57">
        <f t="shared" si="45"/>
        <v>8.0725099540840409E-2</v>
      </c>
      <c r="N173" s="60"/>
      <c r="O173" s="70"/>
      <c r="P173" s="33"/>
      <c r="Q173" s="73">
        <v>0.15</v>
      </c>
      <c r="R173" s="61">
        <v>15.63</v>
      </c>
      <c r="S173" s="61">
        <v>18.214700000000001</v>
      </c>
      <c r="T173" s="35">
        <f t="shared" si="36"/>
        <v>0.17480518234165068</v>
      </c>
      <c r="U173" s="76">
        <v>0.65</v>
      </c>
      <c r="V173" s="62">
        <v>94.6</v>
      </c>
      <c r="W173" s="62">
        <v>102.6</v>
      </c>
      <c r="X173" s="54">
        <f t="shared" si="37"/>
        <v>0.70496828752642715</v>
      </c>
      <c r="Y173" s="79">
        <v>0.1</v>
      </c>
      <c r="Z173" s="37">
        <v>91.3</v>
      </c>
      <c r="AA173" s="37">
        <v>102.4</v>
      </c>
      <c r="AB173" s="38">
        <f t="shared" si="38"/>
        <v>0.11215772179627603</v>
      </c>
      <c r="AC173" s="82">
        <v>0.1</v>
      </c>
      <c r="AD173" s="40">
        <v>98.7</v>
      </c>
      <c r="AE173" s="40">
        <v>101.7</v>
      </c>
      <c r="AF173" s="41">
        <f t="shared" si="39"/>
        <v>0.10303951367781156</v>
      </c>
      <c r="AG173" s="42">
        <v>0</v>
      </c>
      <c r="AH173" s="43">
        <v>119.6</v>
      </c>
      <c r="AI173" s="43">
        <v>155.19999999999999</v>
      </c>
      <c r="AJ173" s="44">
        <f t="shared" si="40"/>
        <v>0</v>
      </c>
      <c r="AK173" s="45">
        <v>0</v>
      </c>
      <c r="AL173" s="46">
        <v>1</v>
      </c>
      <c r="AM173" s="46">
        <v>1</v>
      </c>
      <c r="AN173" s="47">
        <f t="shared" si="41"/>
        <v>0</v>
      </c>
      <c r="AO173" s="48">
        <f t="shared" si="42"/>
        <v>1</v>
      </c>
    </row>
    <row r="174" spans="1:41" s="49" customFormat="1" x14ac:dyDescent="0.3">
      <c r="A174" s="30" t="s">
        <v>82</v>
      </c>
      <c r="B174" s="71" t="s">
        <v>194</v>
      </c>
      <c r="C174" s="69">
        <v>25.472499999999997</v>
      </c>
      <c r="D174" s="69">
        <f t="shared" si="43"/>
        <v>22.15</v>
      </c>
      <c r="E174" s="31"/>
      <c r="F174" s="66">
        <f t="shared" si="31"/>
        <v>18.827499999999997</v>
      </c>
      <c r="G174" s="68">
        <f t="shared" si="32"/>
        <v>1.0949707053421653</v>
      </c>
      <c r="H174" s="67">
        <f t="shared" si="33"/>
        <v>3.3224999999999998</v>
      </c>
      <c r="I174" s="66">
        <f t="shared" si="34"/>
        <v>23.938060954829616</v>
      </c>
      <c r="J174" s="32"/>
      <c r="K174" s="70">
        <f t="shared" si="35"/>
        <v>27.528770098054057</v>
      </c>
      <c r="L174" s="56">
        <f t="shared" si="44"/>
        <v>2.0562700980540605</v>
      </c>
      <c r="M174" s="57">
        <f t="shared" si="45"/>
        <v>8.0725099540840548E-2</v>
      </c>
      <c r="N174" s="60"/>
      <c r="O174" s="70"/>
      <c r="P174" s="33"/>
      <c r="Q174" s="73">
        <v>0.15</v>
      </c>
      <c r="R174" s="61">
        <v>15.63</v>
      </c>
      <c r="S174" s="61">
        <v>18.214700000000001</v>
      </c>
      <c r="T174" s="35">
        <f t="shared" si="36"/>
        <v>0.17480518234165068</v>
      </c>
      <c r="U174" s="76">
        <v>0.65</v>
      </c>
      <c r="V174" s="62">
        <v>94.6</v>
      </c>
      <c r="W174" s="62">
        <v>102.6</v>
      </c>
      <c r="X174" s="54">
        <f t="shared" si="37"/>
        <v>0.70496828752642715</v>
      </c>
      <c r="Y174" s="79">
        <v>0.1</v>
      </c>
      <c r="Z174" s="37">
        <v>91.3</v>
      </c>
      <c r="AA174" s="37">
        <v>102.4</v>
      </c>
      <c r="AB174" s="38">
        <f t="shared" si="38"/>
        <v>0.11215772179627603</v>
      </c>
      <c r="AC174" s="82">
        <v>0.1</v>
      </c>
      <c r="AD174" s="40">
        <v>98.7</v>
      </c>
      <c r="AE174" s="40">
        <v>101.7</v>
      </c>
      <c r="AF174" s="41">
        <f t="shared" si="39"/>
        <v>0.10303951367781156</v>
      </c>
      <c r="AG174" s="42">
        <v>0</v>
      </c>
      <c r="AH174" s="43">
        <v>119.6</v>
      </c>
      <c r="AI174" s="43">
        <v>155.19999999999999</v>
      </c>
      <c r="AJ174" s="44">
        <f t="shared" si="40"/>
        <v>0</v>
      </c>
      <c r="AK174" s="45">
        <v>0</v>
      </c>
      <c r="AL174" s="46">
        <v>1</v>
      </c>
      <c r="AM174" s="46">
        <v>1</v>
      </c>
      <c r="AN174" s="47">
        <f t="shared" si="41"/>
        <v>0</v>
      </c>
      <c r="AO174" s="48">
        <f t="shared" si="42"/>
        <v>1</v>
      </c>
    </row>
    <row r="175" spans="1:41" s="49" customFormat="1" x14ac:dyDescent="0.3">
      <c r="A175" s="30" t="s">
        <v>83</v>
      </c>
      <c r="B175" s="71" t="s">
        <v>194</v>
      </c>
      <c r="C175" s="69">
        <v>25.817499999999995</v>
      </c>
      <c r="D175" s="69">
        <f t="shared" si="43"/>
        <v>22.45</v>
      </c>
      <c r="E175" s="31"/>
      <c r="F175" s="66">
        <f t="shared" si="31"/>
        <v>19.0825</v>
      </c>
      <c r="G175" s="68">
        <f t="shared" si="32"/>
        <v>1.0949707053421653</v>
      </c>
      <c r="H175" s="67">
        <f t="shared" si="33"/>
        <v>3.3674999999999997</v>
      </c>
      <c r="I175" s="66">
        <f t="shared" si="34"/>
        <v>24.262278484691869</v>
      </c>
      <c r="J175" s="32"/>
      <c r="K175" s="70">
        <f t="shared" si="35"/>
        <v>27.901620257395646</v>
      </c>
      <c r="L175" s="56">
        <f t="shared" si="44"/>
        <v>2.0841202573956501</v>
      </c>
      <c r="M175" s="57">
        <f t="shared" si="45"/>
        <v>8.0725099540840534E-2</v>
      </c>
      <c r="N175" s="60"/>
      <c r="O175" s="70"/>
      <c r="P175" s="33"/>
      <c r="Q175" s="73">
        <v>0.15</v>
      </c>
      <c r="R175" s="61">
        <v>15.63</v>
      </c>
      <c r="S175" s="61">
        <v>18.214700000000001</v>
      </c>
      <c r="T175" s="35">
        <f t="shared" si="36"/>
        <v>0.17480518234165068</v>
      </c>
      <c r="U175" s="76">
        <v>0.65</v>
      </c>
      <c r="V175" s="62">
        <v>94.6</v>
      </c>
      <c r="W175" s="62">
        <v>102.6</v>
      </c>
      <c r="X175" s="54">
        <f t="shared" si="37"/>
        <v>0.70496828752642715</v>
      </c>
      <c r="Y175" s="79">
        <v>0.1</v>
      </c>
      <c r="Z175" s="37">
        <v>91.3</v>
      </c>
      <c r="AA175" s="37">
        <v>102.4</v>
      </c>
      <c r="AB175" s="38">
        <f t="shared" si="38"/>
        <v>0.11215772179627603</v>
      </c>
      <c r="AC175" s="82">
        <v>0.1</v>
      </c>
      <c r="AD175" s="40">
        <v>98.7</v>
      </c>
      <c r="AE175" s="40">
        <v>101.7</v>
      </c>
      <c r="AF175" s="41">
        <f t="shared" si="39"/>
        <v>0.10303951367781156</v>
      </c>
      <c r="AG175" s="42">
        <v>0</v>
      </c>
      <c r="AH175" s="43">
        <v>119.6</v>
      </c>
      <c r="AI175" s="43">
        <v>155.19999999999999</v>
      </c>
      <c r="AJ175" s="44">
        <f t="shared" si="40"/>
        <v>0</v>
      </c>
      <c r="AK175" s="45">
        <v>0</v>
      </c>
      <c r="AL175" s="46">
        <v>1</v>
      </c>
      <c r="AM175" s="46">
        <v>1</v>
      </c>
      <c r="AN175" s="47">
        <f t="shared" si="41"/>
        <v>0</v>
      </c>
      <c r="AO175" s="48">
        <f t="shared" si="42"/>
        <v>1</v>
      </c>
    </row>
    <row r="176" spans="1:41" s="49" customFormat="1" x14ac:dyDescent="0.3">
      <c r="A176" s="30" t="s">
        <v>84</v>
      </c>
      <c r="B176" s="71" t="s">
        <v>194</v>
      </c>
      <c r="C176" s="69">
        <v>26.2775</v>
      </c>
      <c r="D176" s="69">
        <f t="shared" si="43"/>
        <v>22.85</v>
      </c>
      <c r="E176" s="31"/>
      <c r="F176" s="66">
        <f t="shared" si="31"/>
        <v>19.422499999999999</v>
      </c>
      <c r="G176" s="68">
        <f t="shared" si="32"/>
        <v>1.0949707053421653</v>
      </c>
      <c r="H176" s="67">
        <f t="shared" si="33"/>
        <v>3.4275000000000002</v>
      </c>
      <c r="I176" s="66">
        <f t="shared" si="34"/>
        <v>24.694568524508206</v>
      </c>
      <c r="J176" s="32"/>
      <c r="K176" s="70">
        <f t="shared" si="35"/>
        <v>28.398753803184434</v>
      </c>
      <c r="L176" s="56">
        <f t="shared" si="44"/>
        <v>2.1212538031844339</v>
      </c>
      <c r="M176" s="57">
        <f t="shared" si="45"/>
        <v>8.0725099540840409E-2</v>
      </c>
      <c r="N176" s="60"/>
      <c r="O176" s="70"/>
      <c r="P176" s="33"/>
      <c r="Q176" s="73">
        <v>0.15</v>
      </c>
      <c r="R176" s="61">
        <v>15.63</v>
      </c>
      <c r="S176" s="61">
        <v>18.214700000000001</v>
      </c>
      <c r="T176" s="35">
        <f t="shared" si="36"/>
        <v>0.17480518234165068</v>
      </c>
      <c r="U176" s="76">
        <v>0.65</v>
      </c>
      <c r="V176" s="62">
        <v>94.6</v>
      </c>
      <c r="W176" s="62">
        <v>102.6</v>
      </c>
      <c r="X176" s="54">
        <f t="shared" si="37"/>
        <v>0.70496828752642715</v>
      </c>
      <c r="Y176" s="79">
        <v>0.1</v>
      </c>
      <c r="Z176" s="37">
        <v>91.3</v>
      </c>
      <c r="AA176" s="37">
        <v>102.4</v>
      </c>
      <c r="AB176" s="38">
        <f t="shared" si="38"/>
        <v>0.11215772179627603</v>
      </c>
      <c r="AC176" s="82">
        <v>0.1</v>
      </c>
      <c r="AD176" s="40">
        <v>98.7</v>
      </c>
      <c r="AE176" s="40">
        <v>101.7</v>
      </c>
      <c r="AF176" s="41">
        <f t="shared" si="39"/>
        <v>0.10303951367781156</v>
      </c>
      <c r="AG176" s="42">
        <v>0</v>
      </c>
      <c r="AH176" s="43">
        <v>119.6</v>
      </c>
      <c r="AI176" s="43">
        <v>155.19999999999999</v>
      </c>
      <c r="AJ176" s="44">
        <f t="shared" si="40"/>
        <v>0</v>
      </c>
      <c r="AK176" s="45">
        <v>0</v>
      </c>
      <c r="AL176" s="46">
        <v>1</v>
      </c>
      <c r="AM176" s="46">
        <v>1</v>
      </c>
      <c r="AN176" s="47">
        <f t="shared" si="41"/>
        <v>0</v>
      </c>
      <c r="AO176" s="48">
        <f t="shared" si="42"/>
        <v>1</v>
      </c>
    </row>
    <row r="177" spans="1:41" s="49" customFormat="1" x14ac:dyDescent="0.3">
      <c r="A177" s="30" t="s">
        <v>85</v>
      </c>
      <c r="B177" s="71" t="s">
        <v>194</v>
      </c>
      <c r="C177" s="69">
        <v>26.392499999999998</v>
      </c>
      <c r="D177" s="69">
        <f t="shared" si="43"/>
        <v>22.95</v>
      </c>
      <c r="E177" s="31"/>
      <c r="F177" s="66">
        <f t="shared" si="31"/>
        <v>19.5075</v>
      </c>
      <c r="G177" s="68">
        <f t="shared" si="32"/>
        <v>1.0949707053421653</v>
      </c>
      <c r="H177" s="67">
        <f t="shared" si="33"/>
        <v>3.4424999999999999</v>
      </c>
      <c r="I177" s="66">
        <f t="shared" si="34"/>
        <v>24.80264103446229</v>
      </c>
      <c r="J177" s="32"/>
      <c r="K177" s="70">
        <f t="shared" si="35"/>
        <v>28.52303718963163</v>
      </c>
      <c r="L177" s="56">
        <f t="shared" si="44"/>
        <v>2.1305371896316316</v>
      </c>
      <c r="M177" s="57">
        <f t="shared" si="45"/>
        <v>8.0725099540840464E-2</v>
      </c>
      <c r="N177" s="60"/>
      <c r="O177" s="70"/>
      <c r="P177" s="33"/>
      <c r="Q177" s="73">
        <v>0.15</v>
      </c>
      <c r="R177" s="61">
        <v>15.63</v>
      </c>
      <c r="S177" s="61">
        <v>18.214700000000001</v>
      </c>
      <c r="T177" s="35">
        <f t="shared" si="36"/>
        <v>0.17480518234165068</v>
      </c>
      <c r="U177" s="76">
        <v>0.65</v>
      </c>
      <c r="V177" s="62">
        <v>94.6</v>
      </c>
      <c r="W177" s="62">
        <v>102.6</v>
      </c>
      <c r="X177" s="54">
        <f t="shared" si="37"/>
        <v>0.70496828752642715</v>
      </c>
      <c r="Y177" s="79">
        <v>0.1</v>
      </c>
      <c r="Z177" s="37">
        <v>91.3</v>
      </c>
      <c r="AA177" s="37">
        <v>102.4</v>
      </c>
      <c r="AB177" s="38">
        <f t="shared" si="38"/>
        <v>0.11215772179627603</v>
      </c>
      <c r="AC177" s="82">
        <v>0.1</v>
      </c>
      <c r="AD177" s="40">
        <v>98.7</v>
      </c>
      <c r="AE177" s="40">
        <v>101.7</v>
      </c>
      <c r="AF177" s="41">
        <f t="shared" si="39"/>
        <v>0.10303951367781156</v>
      </c>
      <c r="AG177" s="42">
        <v>0</v>
      </c>
      <c r="AH177" s="43">
        <v>119.6</v>
      </c>
      <c r="AI177" s="43">
        <v>155.19999999999999</v>
      </c>
      <c r="AJ177" s="44">
        <f t="shared" si="40"/>
        <v>0</v>
      </c>
      <c r="AK177" s="45">
        <v>0</v>
      </c>
      <c r="AL177" s="46">
        <v>1</v>
      </c>
      <c r="AM177" s="46">
        <v>1</v>
      </c>
      <c r="AN177" s="47">
        <f t="shared" si="41"/>
        <v>0</v>
      </c>
      <c r="AO177" s="48">
        <f t="shared" si="42"/>
        <v>1</v>
      </c>
    </row>
    <row r="178" spans="1:41" s="49" customFormat="1" x14ac:dyDescent="0.3">
      <c r="A178" s="30" t="s">
        <v>86</v>
      </c>
      <c r="B178" s="71" t="s">
        <v>194</v>
      </c>
      <c r="C178" s="69">
        <v>27.542499999999997</v>
      </c>
      <c r="D178" s="69">
        <f t="shared" si="43"/>
        <v>23.95</v>
      </c>
      <c r="E178" s="31"/>
      <c r="F178" s="66">
        <f t="shared" si="31"/>
        <v>20.357499999999998</v>
      </c>
      <c r="G178" s="68">
        <f t="shared" si="32"/>
        <v>1.0949707053421653</v>
      </c>
      <c r="H178" s="67">
        <f t="shared" si="33"/>
        <v>3.5924999999999998</v>
      </c>
      <c r="I178" s="66">
        <f t="shared" si="34"/>
        <v>25.883366134003129</v>
      </c>
      <c r="J178" s="32"/>
      <c r="K178" s="70">
        <f t="shared" si="35"/>
        <v>29.765871054103595</v>
      </c>
      <c r="L178" s="56">
        <f t="shared" si="44"/>
        <v>2.2233710541035983</v>
      </c>
      <c r="M178" s="57">
        <f t="shared" si="45"/>
        <v>8.0725099540840464E-2</v>
      </c>
      <c r="N178" s="60"/>
      <c r="O178" s="70"/>
      <c r="P178" s="33"/>
      <c r="Q178" s="73">
        <v>0.15</v>
      </c>
      <c r="R178" s="61">
        <v>15.63</v>
      </c>
      <c r="S178" s="61">
        <v>18.214700000000001</v>
      </c>
      <c r="T178" s="35">
        <f t="shared" si="36"/>
        <v>0.17480518234165068</v>
      </c>
      <c r="U178" s="76">
        <v>0.65</v>
      </c>
      <c r="V178" s="62">
        <v>94.6</v>
      </c>
      <c r="W178" s="62">
        <v>102.6</v>
      </c>
      <c r="X178" s="54">
        <f t="shared" si="37"/>
        <v>0.70496828752642715</v>
      </c>
      <c r="Y178" s="79">
        <v>0.1</v>
      </c>
      <c r="Z178" s="37">
        <v>91.3</v>
      </c>
      <c r="AA178" s="37">
        <v>102.4</v>
      </c>
      <c r="AB178" s="38">
        <f t="shared" si="38"/>
        <v>0.11215772179627603</v>
      </c>
      <c r="AC178" s="82">
        <v>0.1</v>
      </c>
      <c r="AD178" s="40">
        <v>98.7</v>
      </c>
      <c r="AE178" s="40">
        <v>101.7</v>
      </c>
      <c r="AF178" s="41">
        <f t="shared" si="39"/>
        <v>0.10303951367781156</v>
      </c>
      <c r="AG178" s="42">
        <v>0</v>
      </c>
      <c r="AH178" s="43">
        <v>119.6</v>
      </c>
      <c r="AI178" s="43">
        <v>155.19999999999999</v>
      </c>
      <c r="AJ178" s="44">
        <f t="shared" si="40"/>
        <v>0</v>
      </c>
      <c r="AK178" s="45">
        <v>0</v>
      </c>
      <c r="AL178" s="46">
        <v>1</v>
      </c>
      <c r="AM178" s="46">
        <v>1</v>
      </c>
      <c r="AN178" s="47">
        <f t="shared" si="41"/>
        <v>0</v>
      </c>
      <c r="AO178" s="48">
        <f t="shared" si="42"/>
        <v>1</v>
      </c>
    </row>
    <row r="179" spans="1:41" s="49" customFormat="1" x14ac:dyDescent="0.3">
      <c r="A179" s="30" t="s">
        <v>87</v>
      </c>
      <c r="B179" s="71" t="s">
        <v>194</v>
      </c>
      <c r="C179" s="69">
        <v>29.842499999999998</v>
      </c>
      <c r="D179" s="69">
        <f t="shared" si="43"/>
        <v>25.95</v>
      </c>
      <c r="E179" s="31"/>
      <c r="F179" s="66">
        <f t="shared" si="31"/>
        <v>22.057499999999997</v>
      </c>
      <c r="G179" s="68">
        <f t="shared" si="32"/>
        <v>1.0949707053421653</v>
      </c>
      <c r="H179" s="67">
        <f t="shared" si="33"/>
        <v>3.8924999999999996</v>
      </c>
      <c r="I179" s="66">
        <f t="shared" si="34"/>
        <v>28.044816333084807</v>
      </c>
      <c r="J179" s="32"/>
      <c r="K179" s="70">
        <f t="shared" si="35"/>
        <v>32.251538783047522</v>
      </c>
      <c r="L179" s="56">
        <f t="shared" si="44"/>
        <v>2.4090387830475244</v>
      </c>
      <c r="M179" s="57">
        <f t="shared" si="45"/>
        <v>8.0725099540840228E-2</v>
      </c>
      <c r="N179" s="60"/>
      <c r="O179" s="70"/>
      <c r="P179" s="33"/>
      <c r="Q179" s="73">
        <v>0.15</v>
      </c>
      <c r="R179" s="61">
        <v>15.63</v>
      </c>
      <c r="S179" s="61">
        <v>18.214700000000001</v>
      </c>
      <c r="T179" s="35">
        <f t="shared" si="36"/>
        <v>0.17480518234165068</v>
      </c>
      <c r="U179" s="76">
        <v>0.65</v>
      </c>
      <c r="V179" s="62">
        <v>94.6</v>
      </c>
      <c r="W179" s="62">
        <v>102.6</v>
      </c>
      <c r="X179" s="54">
        <f t="shared" si="37"/>
        <v>0.70496828752642715</v>
      </c>
      <c r="Y179" s="79">
        <v>0.1</v>
      </c>
      <c r="Z179" s="37">
        <v>91.3</v>
      </c>
      <c r="AA179" s="37">
        <v>102.4</v>
      </c>
      <c r="AB179" s="38">
        <f t="shared" si="38"/>
        <v>0.11215772179627603</v>
      </c>
      <c r="AC179" s="82">
        <v>0.1</v>
      </c>
      <c r="AD179" s="40">
        <v>98.7</v>
      </c>
      <c r="AE179" s="40">
        <v>101.7</v>
      </c>
      <c r="AF179" s="41">
        <f t="shared" si="39"/>
        <v>0.10303951367781156</v>
      </c>
      <c r="AG179" s="42">
        <v>0</v>
      </c>
      <c r="AH179" s="43">
        <v>119.6</v>
      </c>
      <c r="AI179" s="43">
        <v>155.19999999999999</v>
      </c>
      <c r="AJ179" s="44">
        <f t="shared" si="40"/>
        <v>0</v>
      </c>
      <c r="AK179" s="45">
        <v>0</v>
      </c>
      <c r="AL179" s="46">
        <v>1</v>
      </c>
      <c r="AM179" s="46">
        <v>1</v>
      </c>
      <c r="AN179" s="47">
        <f t="shared" si="41"/>
        <v>0</v>
      </c>
      <c r="AO179" s="48">
        <f t="shared" si="42"/>
        <v>1</v>
      </c>
    </row>
    <row r="180" spans="1:41" s="49" customFormat="1" x14ac:dyDescent="0.3">
      <c r="A180" s="30" t="s">
        <v>166</v>
      </c>
      <c r="B180" s="71" t="s">
        <v>194</v>
      </c>
      <c r="C180" s="69">
        <v>20.125</v>
      </c>
      <c r="D180" s="69">
        <f t="shared" si="43"/>
        <v>17.5</v>
      </c>
      <c r="E180" s="31"/>
      <c r="F180" s="66">
        <f t="shared" ref="F180:F214" si="46">D180*85%</f>
        <v>14.875</v>
      </c>
      <c r="G180" s="68">
        <f t="shared" ref="G180:G214" si="47">T180+X180+AB180+AF180+AJ180+AN180</f>
        <v>1.0949707053421653</v>
      </c>
      <c r="H180" s="67">
        <f t="shared" ref="H180:H214" si="48">D180*15%</f>
        <v>2.625</v>
      </c>
      <c r="I180" s="66">
        <f t="shared" ref="I180:I214" si="49">(F180*G180)+H180</f>
        <v>18.91268924196471</v>
      </c>
      <c r="J180" s="32"/>
      <c r="K180" s="70">
        <f t="shared" ref="K180:K214" si="50">I180*1.15</f>
        <v>21.749592628259414</v>
      </c>
      <c r="L180" s="56">
        <f t="shared" si="44"/>
        <v>1.6245926282594141</v>
      </c>
      <c r="M180" s="57">
        <f t="shared" si="45"/>
        <v>8.072509954084045E-2</v>
      </c>
      <c r="N180" s="60"/>
      <c r="O180" s="70"/>
      <c r="P180" s="33"/>
      <c r="Q180" s="73">
        <v>0.15</v>
      </c>
      <c r="R180" s="61">
        <v>15.63</v>
      </c>
      <c r="S180" s="61">
        <v>18.214700000000001</v>
      </c>
      <c r="T180" s="35">
        <f t="shared" ref="T180:T214" si="51">Q180*(S180/R180)</f>
        <v>0.17480518234165068</v>
      </c>
      <c r="U180" s="76">
        <v>0.65</v>
      </c>
      <c r="V180" s="62">
        <v>94.6</v>
      </c>
      <c r="W180" s="62">
        <v>102.6</v>
      </c>
      <c r="X180" s="54">
        <f t="shared" ref="X180:X214" si="52">U180*(W180/V180)</f>
        <v>0.70496828752642715</v>
      </c>
      <c r="Y180" s="79">
        <v>0.1</v>
      </c>
      <c r="Z180" s="37">
        <v>91.3</v>
      </c>
      <c r="AA180" s="37">
        <v>102.4</v>
      </c>
      <c r="AB180" s="38">
        <f t="shared" ref="AB180:AB214" si="53">Y180*(AA180/Z180)</f>
        <v>0.11215772179627603</v>
      </c>
      <c r="AC180" s="82">
        <v>0.1</v>
      </c>
      <c r="AD180" s="40">
        <v>98.7</v>
      </c>
      <c r="AE180" s="40">
        <v>101.7</v>
      </c>
      <c r="AF180" s="41">
        <f t="shared" ref="AF180:AF214" si="54">AC180*(AE180/AD180)</f>
        <v>0.10303951367781156</v>
      </c>
      <c r="AG180" s="42">
        <v>0</v>
      </c>
      <c r="AH180" s="43">
        <v>119.6</v>
      </c>
      <c r="AI180" s="43">
        <v>155.19999999999999</v>
      </c>
      <c r="AJ180" s="44">
        <f t="shared" ref="AJ180:AJ214" si="55">AG180*(AI180/AH180)</f>
        <v>0</v>
      </c>
      <c r="AK180" s="45">
        <v>0</v>
      </c>
      <c r="AL180" s="46">
        <v>1</v>
      </c>
      <c r="AM180" s="46">
        <v>1</v>
      </c>
      <c r="AN180" s="47">
        <f t="shared" ref="AN180:AN214" si="56">AK180*(AM180/AL180)</f>
        <v>0</v>
      </c>
      <c r="AO180" s="48">
        <f t="shared" ref="AO180:AO214" si="57">Q180+U180+Y180+AC180+AG180+AK180</f>
        <v>1</v>
      </c>
    </row>
    <row r="181" spans="1:41" s="49" customFormat="1" x14ac:dyDescent="0.3">
      <c r="A181" s="30" t="s">
        <v>167</v>
      </c>
      <c r="B181" s="71" t="s">
        <v>194</v>
      </c>
      <c r="C181" s="69">
        <v>20.125</v>
      </c>
      <c r="D181" s="69">
        <f t="shared" si="43"/>
        <v>17.5</v>
      </c>
      <c r="E181" s="31"/>
      <c r="F181" s="66">
        <f t="shared" si="46"/>
        <v>14.875</v>
      </c>
      <c r="G181" s="68">
        <f t="shared" si="47"/>
        <v>1.0949707053421653</v>
      </c>
      <c r="H181" s="67">
        <f t="shared" si="48"/>
        <v>2.625</v>
      </c>
      <c r="I181" s="66">
        <f t="shared" si="49"/>
        <v>18.91268924196471</v>
      </c>
      <c r="J181" s="32"/>
      <c r="K181" s="70">
        <f t="shared" si="50"/>
        <v>21.749592628259414</v>
      </c>
      <c r="L181" s="56">
        <f t="shared" si="44"/>
        <v>1.6245926282594141</v>
      </c>
      <c r="M181" s="57">
        <f t="shared" si="45"/>
        <v>8.072509954084045E-2</v>
      </c>
      <c r="N181" s="60"/>
      <c r="O181" s="70"/>
      <c r="P181" s="33"/>
      <c r="Q181" s="73">
        <v>0.15</v>
      </c>
      <c r="R181" s="61">
        <v>15.63</v>
      </c>
      <c r="S181" s="61">
        <v>18.214700000000001</v>
      </c>
      <c r="T181" s="35">
        <f t="shared" si="51"/>
        <v>0.17480518234165068</v>
      </c>
      <c r="U181" s="76">
        <v>0.65</v>
      </c>
      <c r="V181" s="62">
        <v>94.6</v>
      </c>
      <c r="W181" s="62">
        <v>102.6</v>
      </c>
      <c r="X181" s="54">
        <f t="shared" si="52"/>
        <v>0.70496828752642715</v>
      </c>
      <c r="Y181" s="79">
        <v>0.1</v>
      </c>
      <c r="Z181" s="37">
        <v>91.3</v>
      </c>
      <c r="AA181" s="37">
        <v>102.4</v>
      </c>
      <c r="AB181" s="38">
        <f t="shared" si="53"/>
        <v>0.11215772179627603</v>
      </c>
      <c r="AC181" s="82">
        <v>0.1</v>
      </c>
      <c r="AD181" s="40">
        <v>98.7</v>
      </c>
      <c r="AE181" s="40">
        <v>101.7</v>
      </c>
      <c r="AF181" s="41">
        <f t="shared" si="54"/>
        <v>0.10303951367781156</v>
      </c>
      <c r="AG181" s="42">
        <v>0</v>
      </c>
      <c r="AH181" s="43">
        <v>119.6</v>
      </c>
      <c r="AI181" s="43">
        <v>155.19999999999999</v>
      </c>
      <c r="AJ181" s="44">
        <f t="shared" si="55"/>
        <v>0</v>
      </c>
      <c r="AK181" s="45">
        <v>0</v>
      </c>
      <c r="AL181" s="46">
        <v>1</v>
      </c>
      <c r="AM181" s="46">
        <v>1</v>
      </c>
      <c r="AN181" s="47">
        <f t="shared" si="56"/>
        <v>0</v>
      </c>
      <c r="AO181" s="48">
        <f t="shared" si="57"/>
        <v>1</v>
      </c>
    </row>
    <row r="182" spans="1:41" s="49" customFormat="1" x14ac:dyDescent="0.3">
      <c r="A182" s="30" t="s">
        <v>168</v>
      </c>
      <c r="B182" s="71" t="s">
        <v>194</v>
      </c>
      <c r="C182" s="69">
        <v>20.125</v>
      </c>
      <c r="D182" s="69">
        <f t="shared" si="43"/>
        <v>17.5</v>
      </c>
      <c r="E182" s="31"/>
      <c r="F182" s="66">
        <f t="shared" si="46"/>
        <v>14.875</v>
      </c>
      <c r="G182" s="68">
        <f t="shared" si="47"/>
        <v>1.0949707053421653</v>
      </c>
      <c r="H182" s="67">
        <f t="shared" si="48"/>
        <v>2.625</v>
      </c>
      <c r="I182" s="66">
        <f t="shared" si="49"/>
        <v>18.91268924196471</v>
      </c>
      <c r="J182" s="32"/>
      <c r="K182" s="70">
        <f t="shared" si="50"/>
        <v>21.749592628259414</v>
      </c>
      <c r="L182" s="56">
        <f t="shared" si="44"/>
        <v>1.6245926282594141</v>
      </c>
      <c r="M182" s="57">
        <f t="shared" si="45"/>
        <v>8.072509954084045E-2</v>
      </c>
      <c r="N182" s="60"/>
      <c r="O182" s="70"/>
      <c r="P182" s="33"/>
      <c r="Q182" s="73">
        <v>0.15</v>
      </c>
      <c r="R182" s="61">
        <v>15.63</v>
      </c>
      <c r="S182" s="61">
        <v>18.214700000000001</v>
      </c>
      <c r="T182" s="35">
        <f t="shared" si="51"/>
        <v>0.17480518234165068</v>
      </c>
      <c r="U182" s="76">
        <v>0.65</v>
      </c>
      <c r="V182" s="62">
        <v>94.6</v>
      </c>
      <c r="W182" s="62">
        <v>102.6</v>
      </c>
      <c r="X182" s="54">
        <f t="shared" si="52"/>
        <v>0.70496828752642715</v>
      </c>
      <c r="Y182" s="79">
        <v>0.1</v>
      </c>
      <c r="Z182" s="37">
        <v>91.3</v>
      </c>
      <c r="AA182" s="37">
        <v>102.4</v>
      </c>
      <c r="AB182" s="38">
        <f t="shared" si="53"/>
        <v>0.11215772179627603</v>
      </c>
      <c r="AC182" s="82">
        <v>0.1</v>
      </c>
      <c r="AD182" s="40">
        <v>98.7</v>
      </c>
      <c r="AE182" s="40">
        <v>101.7</v>
      </c>
      <c r="AF182" s="41">
        <f t="shared" si="54"/>
        <v>0.10303951367781156</v>
      </c>
      <c r="AG182" s="42">
        <v>0</v>
      </c>
      <c r="AH182" s="43">
        <v>119.6</v>
      </c>
      <c r="AI182" s="43">
        <v>155.19999999999999</v>
      </c>
      <c r="AJ182" s="44">
        <f t="shared" si="55"/>
        <v>0</v>
      </c>
      <c r="AK182" s="45">
        <v>0</v>
      </c>
      <c r="AL182" s="46">
        <v>1</v>
      </c>
      <c r="AM182" s="46">
        <v>1</v>
      </c>
      <c r="AN182" s="47">
        <f t="shared" si="56"/>
        <v>0</v>
      </c>
      <c r="AO182" s="48">
        <f t="shared" si="57"/>
        <v>1</v>
      </c>
    </row>
    <row r="183" spans="1:41" s="49" customFormat="1" x14ac:dyDescent="0.3">
      <c r="A183" s="30" t="s">
        <v>169</v>
      </c>
      <c r="B183" s="71" t="s">
        <v>194</v>
      </c>
      <c r="C183" s="69">
        <v>20.125</v>
      </c>
      <c r="D183" s="69">
        <f t="shared" si="43"/>
        <v>17.5</v>
      </c>
      <c r="E183" s="31"/>
      <c r="F183" s="66">
        <f t="shared" si="46"/>
        <v>14.875</v>
      </c>
      <c r="G183" s="68">
        <f t="shared" si="47"/>
        <v>1.0949707053421653</v>
      </c>
      <c r="H183" s="67">
        <f t="shared" si="48"/>
        <v>2.625</v>
      </c>
      <c r="I183" s="66">
        <f t="shared" si="49"/>
        <v>18.91268924196471</v>
      </c>
      <c r="J183" s="32"/>
      <c r="K183" s="70">
        <f t="shared" si="50"/>
        <v>21.749592628259414</v>
      </c>
      <c r="L183" s="56">
        <f t="shared" si="44"/>
        <v>1.6245926282594141</v>
      </c>
      <c r="M183" s="57">
        <f t="shared" si="45"/>
        <v>8.072509954084045E-2</v>
      </c>
      <c r="N183" s="60"/>
      <c r="O183" s="70"/>
      <c r="P183" s="33"/>
      <c r="Q183" s="73">
        <v>0.15</v>
      </c>
      <c r="R183" s="61">
        <v>15.63</v>
      </c>
      <c r="S183" s="61">
        <v>18.214700000000001</v>
      </c>
      <c r="T183" s="35">
        <f t="shared" si="51"/>
        <v>0.17480518234165068</v>
      </c>
      <c r="U183" s="76">
        <v>0.65</v>
      </c>
      <c r="V183" s="62">
        <v>94.6</v>
      </c>
      <c r="W183" s="62">
        <v>102.6</v>
      </c>
      <c r="X183" s="54">
        <f t="shared" si="52"/>
        <v>0.70496828752642715</v>
      </c>
      <c r="Y183" s="79">
        <v>0.1</v>
      </c>
      <c r="Z183" s="37">
        <v>91.3</v>
      </c>
      <c r="AA183" s="37">
        <v>102.4</v>
      </c>
      <c r="AB183" s="38">
        <f t="shared" si="53"/>
        <v>0.11215772179627603</v>
      </c>
      <c r="AC183" s="82">
        <v>0.1</v>
      </c>
      <c r="AD183" s="40">
        <v>98.7</v>
      </c>
      <c r="AE183" s="40">
        <v>101.7</v>
      </c>
      <c r="AF183" s="41">
        <f t="shared" si="54"/>
        <v>0.10303951367781156</v>
      </c>
      <c r="AG183" s="42">
        <v>0</v>
      </c>
      <c r="AH183" s="43">
        <v>119.6</v>
      </c>
      <c r="AI183" s="43">
        <v>155.19999999999999</v>
      </c>
      <c r="AJ183" s="44">
        <f t="shared" si="55"/>
        <v>0</v>
      </c>
      <c r="AK183" s="45">
        <v>0</v>
      </c>
      <c r="AL183" s="46">
        <v>1</v>
      </c>
      <c r="AM183" s="46">
        <v>1</v>
      </c>
      <c r="AN183" s="47">
        <f t="shared" si="56"/>
        <v>0</v>
      </c>
      <c r="AO183" s="48">
        <f t="shared" si="57"/>
        <v>1</v>
      </c>
    </row>
    <row r="184" spans="1:41" s="49" customFormat="1" x14ac:dyDescent="0.3">
      <c r="A184" s="30" t="s">
        <v>170</v>
      </c>
      <c r="B184" s="71" t="s">
        <v>194</v>
      </c>
      <c r="C184" s="69">
        <v>20.125</v>
      </c>
      <c r="D184" s="69">
        <f t="shared" si="43"/>
        <v>17.5</v>
      </c>
      <c r="E184" s="31"/>
      <c r="F184" s="66">
        <f t="shared" si="46"/>
        <v>14.875</v>
      </c>
      <c r="G184" s="68">
        <f t="shared" si="47"/>
        <v>1.0949707053421653</v>
      </c>
      <c r="H184" s="67">
        <f t="shared" si="48"/>
        <v>2.625</v>
      </c>
      <c r="I184" s="66">
        <f t="shared" si="49"/>
        <v>18.91268924196471</v>
      </c>
      <c r="J184" s="32"/>
      <c r="K184" s="70">
        <f t="shared" si="50"/>
        <v>21.749592628259414</v>
      </c>
      <c r="L184" s="56">
        <f t="shared" si="44"/>
        <v>1.6245926282594141</v>
      </c>
      <c r="M184" s="57">
        <f t="shared" si="45"/>
        <v>8.072509954084045E-2</v>
      </c>
      <c r="N184" s="60"/>
      <c r="O184" s="70"/>
      <c r="P184" s="33"/>
      <c r="Q184" s="73">
        <v>0.15</v>
      </c>
      <c r="R184" s="61">
        <v>15.63</v>
      </c>
      <c r="S184" s="61">
        <v>18.214700000000001</v>
      </c>
      <c r="T184" s="35">
        <f t="shared" si="51"/>
        <v>0.17480518234165068</v>
      </c>
      <c r="U184" s="76">
        <v>0.65</v>
      </c>
      <c r="V184" s="62">
        <v>94.6</v>
      </c>
      <c r="W184" s="62">
        <v>102.6</v>
      </c>
      <c r="X184" s="54">
        <f t="shared" si="52"/>
        <v>0.70496828752642715</v>
      </c>
      <c r="Y184" s="79">
        <v>0.1</v>
      </c>
      <c r="Z184" s="37">
        <v>91.3</v>
      </c>
      <c r="AA184" s="37">
        <v>102.4</v>
      </c>
      <c r="AB184" s="38">
        <f t="shared" si="53"/>
        <v>0.11215772179627603</v>
      </c>
      <c r="AC184" s="82">
        <v>0.1</v>
      </c>
      <c r="AD184" s="40">
        <v>98.7</v>
      </c>
      <c r="AE184" s="40">
        <v>101.7</v>
      </c>
      <c r="AF184" s="41">
        <f t="shared" si="54"/>
        <v>0.10303951367781156</v>
      </c>
      <c r="AG184" s="42">
        <v>0</v>
      </c>
      <c r="AH184" s="43">
        <v>119.6</v>
      </c>
      <c r="AI184" s="43">
        <v>155.19999999999999</v>
      </c>
      <c r="AJ184" s="44">
        <f t="shared" si="55"/>
        <v>0</v>
      </c>
      <c r="AK184" s="45">
        <v>0</v>
      </c>
      <c r="AL184" s="46">
        <v>1</v>
      </c>
      <c r="AM184" s="46">
        <v>1</v>
      </c>
      <c r="AN184" s="47">
        <f t="shared" si="56"/>
        <v>0</v>
      </c>
      <c r="AO184" s="48">
        <f t="shared" si="57"/>
        <v>1</v>
      </c>
    </row>
    <row r="185" spans="1:41" s="49" customFormat="1" x14ac:dyDescent="0.3">
      <c r="A185" s="30" t="s">
        <v>171</v>
      </c>
      <c r="B185" s="71" t="s">
        <v>194</v>
      </c>
      <c r="C185" s="69">
        <v>20.125</v>
      </c>
      <c r="D185" s="69">
        <f t="shared" si="43"/>
        <v>17.5</v>
      </c>
      <c r="E185" s="31"/>
      <c r="F185" s="66">
        <f t="shared" si="46"/>
        <v>14.875</v>
      </c>
      <c r="G185" s="68">
        <f t="shared" si="47"/>
        <v>1.0949707053421653</v>
      </c>
      <c r="H185" s="67">
        <f t="shared" si="48"/>
        <v>2.625</v>
      </c>
      <c r="I185" s="66">
        <f t="shared" si="49"/>
        <v>18.91268924196471</v>
      </c>
      <c r="J185" s="32"/>
      <c r="K185" s="70">
        <f t="shared" si="50"/>
        <v>21.749592628259414</v>
      </c>
      <c r="L185" s="56">
        <f t="shared" si="44"/>
        <v>1.6245926282594141</v>
      </c>
      <c r="M185" s="57">
        <f t="shared" si="45"/>
        <v>8.072509954084045E-2</v>
      </c>
      <c r="N185" s="60"/>
      <c r="O185" s="70"/>
      <c r="P185" s="33"/>
      <c r="Q185" s="73">
        <v>0.15</v>
      </c>
      <c r="R185" s="61">
        <v>15.63</v>
      </c>
      <c r="S185" s="61">
        <v>18.214700000000001</v>
      </c>
      <c r="T185" s="35">
        <f t="shared" si="51"/>
        <v>0.17480518234165068</v>
      </c>
      <c r="U185" s="76">
        <v>0.65</v>
      </c>
      <c r="V185" s="62">
        <v>94.6</v>
      </c>
      <c r="W185" s="62">
        <v>102.6</v>
      </c>
      <c r="X185" s="54">
        <f t="shared" si="52"/>
        <v>0.70496828752642715</v>
      </c>
      <c r="Y185" s="79">
        <v>0.1</v>
      </c>
      <c r="Z185" s="37">
        <v>91.3</v>
      </c>
      <c r="AA185" s="37">
        <v>102.4</v>
      </c>
      <c r="AB185" s="38">
        <f t="shared" si="53"/>
        <v>0.11215772179627603</v>
      </c>
      <c r="AC185" s="82">
        <v>0.1</v>
      </c>
      <c r="AD185" s="40">
        <v>98.7</v>
      </c>
      <c r="AE185" s="40">
        <v>101.7</v>
      </c>
      <c r="AF185" s="41">
        <f t="shared" si="54"/>
        <v>0.10303951367781156</v>
      </c>
      <c r="AG185" s="42">
        <v>0</v>
      </c>
      <c r="AH185" s="43">
        <v>119.6</v>
      </c>
      <c r="AI185" s="43">
        <v>155.19999999999999</v>
      </c>
      <c r="AJ185" s="44">
        <f t="shared" si="55"/>
        <v>0</v>
      </c>
      <c r="AK185" s="45">
        <v>0</v>
      </c>
      <c r="AL185" s="46">
        <v>1</v>
      </c>
      <c r="AM185" s="46">
        <v>1</v>
      </c>
      <c r="AN185" s="47">
        <f t="shared" si="56"/>
        <v>0</v>
      </c>
      <c r="AO185" s="48">
        <f t="shared" si="57"/>
        <v>1</v>
      </c>
    </row>
    <row r="186" spans="1:41" s="49" customFormat="1" x14ac:dyDescent="0.3">
      <c r="A186" s="30" t="s">
        <v>88</v>
      </c>
      <c r="B186" s="71" t="s">
        <v>194</v>
      </c>
      <c r="C186" s="69">
        <v>0.34476999999999997</v>
      </c>
      <c r="D186" s="69">
        <f t="shared" si="43"/>
        <v>0.29980000000000001</v>
      </c>
      <c r="E186" s="31"/>
      <c r="F186" s="66">
        <f t="shared" si="46"/>
        <v>0.25483</v>
      </c>
      <c r="G186" s="68">
        <f t="shared" si="47"/>
        <v>1.0828505124296903</v>
      </c>
      <c r="H186" s="67">
        <f t="shared" si="48"/>
        <v>4.4970000000000003E-2</v>
      </c>
      <c r="I186" s="66">
        <f t="shared" si="49"/>
        <v>0.32091279608245799</v>
      </c>
      <c r="J186" s="32"/>
      <c r="K186" s="70">
        <f t="shared" si="50"/>
        <v>0.36904971549482668</v>
      </c>
      <c r="L186" s="56">
        <f t="shared" si="44"/>
        <v>2.4279715494826715E-2</v>
      </c>
      <c r="M186" s="57">
        <f t="shared" si="45"/>
        <v>7.0422935565236877E-2</v>
      </c>
      <c r="N186" s="60"/>
      <c r="O186" s="70"/>
      <c r="P186" s="33"/>
      <c r="Q186" s="73">
        <v>0</v>
      </c>
      <c r="R186" s="61">
        <v>15.63</v>
      </c>
      <c r="S186" s="61">
        <v>18.214700000000001</v>
      </c>
      <c r="T186" s="35">
        <f t="shared" si="51"/>
        <v>0</v>
      </c>
      <c r="U186" s="76">
        <v>0.8</v>
      </c>
      <c r="V186" s="62">
        <v>94.6</v>
      </c>
      <c r="W186" s="62">
        <v>102.6</v>
      </c>
      <c r="X186" s="54">
        <f t="shared" si="52"/>
        <v>0.86765327695560268</v>
      </c>
      <c r="Y186" s="79">
        <v>0.1</v>
      </c>
      <c r="Z186" s="37">
        <v>91.3</v>
      </c>
      <c r="AA186" s="37">
        <v>102.4</v>
      </c>
      <c r="AB186" s="38">
        <f t="shared" si="53"/>
        <v>0.11215772179627603</v>
      </c>
      <c r="AC186" s="82">
        <v>0.1</v>
      </c>
      <c r="AD186" s="40">
        <v>98.7</v>
      </c>
      <c r="AE186" s="40">
        <v>101.7</v>
      </c>
      <c r="AF186" s="41">
        <f t="shared" si="54"/>
        <v>0.10303951367781156</v>
      </c>
      <c r="AG186" s="42">
        <v>0</v>
      </c>
      <c r="AH186" s="43">
        <v>119.6</v>
      </c>
      <c r="AI186" s="43">
        <v>155.19999999999999</v>
      </c>
      <c r="AJ186" s="44">
        <f t="shared" si="55"/>
        <v>0</v>
      </c>
      <c r="AK186" s="45">
        <v>0</v>
      </c>
      <c r="AL186" s="46">
        <v>1</v>
      </c>
      <c r="AM186" s="46">
        <v>1</v>
      </c>
      <c r="AN186" s="47">
        <f t="shared" si="56"/>
        <v>0</v>
      </c>
      <c r="AO186" s="48">
        <f t="shared" si="57"/>
        <v>1</v>
      </c>
    </row>
    <row r="187" spans="1:41" s="49" customFormat="1" x14ac:dyDescent="0.3">
      <c r="A187" s="30" t="s">
        <v>89</v>
      </c>
      <c r="B187" s="71" t="s">
        <v>194</v>
      </c>
      <c r="C187" s="69">
        <v>0.34476999999999997</v>
      </c>
      <c r="D187" s="69">
        <f t="shared" si="43"/>
        <v>0.29980000000000001</v>
      </c>
      <c r="E187" s="31"/>
      <c r="F187" s="66">
        <f t="shared" si="46"/>
        <v>0.25483</v>
      </c>
      <c r="G187" s="68">
        <f t="shared" si="47"/>
        <v>1.0828505124296903</v>
      </c>
      <c r="H187" s="67">
        <f t="shared" si="48"/>
        <v>4.4970000000000003E-2</v>
      </c>
      <c r="I187" s="66">
        <f t="shared" si="49"/>
        <v>0.32091279608245799</v>
      </c>
      <c r="J187" s="32"/>
      <c r="K187" s="70">
        <f t="shared" si="50"/>
        <v>0.36904971549482668</v>
      </c>
      <c r="L187" s="56">
        <f t="shared" si="44"/>
        <v>2.4279715494826715E-2</v>
      </c>
      <c r="M187" s="57">
        <f t="shared" si="45"/>
        <v>7.0422935565236877E-2</v>
      </c>
      <c r="N187" s="60"/>
      <c r="O187" s="70"/>
      <c r="P187" s="33"/>
      <c r="Q187" s="73">
        <v>0</v>
      </c>
      <c r="R187" s="61">
        <v>15.63</v>
      </c>
      <c r="S187" s="61">
        <v>18.214700000000001</v>
      </c>
      <c r="T187" s="35">
        <f t="shared" si="51"/>
        <v>0</v>
      </c>
      <c r="U187" s="76">
        <v>0.8</v>
      </c>
      <c r="V187" s="62">
        <v>94.6</v>
      </c>
      <c r="W187" s="62">
        <v>102.6</v>
      </c>
      <c r="X187" s="54">
        <f t="shared" si="52"/>
        <v>0.86765327695560268</v>
      </c>
      <c r="Y187" s="79">
        <v>0.1</v>
      </c>
      <c r="Z187" s="37">
        <v>91.3</v>
      </c>
      <c r="AA187" s="37">
        <v>102.4</v>
      </c>
      <c r="AB187" s="38">
        <f t="shared" si="53"/>
        <v>0.11215772179627603</v>
      </c>
      <c r="AC187" s="82">
        <v>0.1</v>
      </c>
      <c r="AD187" s="40">
        <v>98.7</v>
      </c>
      <c r="AE187" s="40">
        <v>101.7</v>
      </c>
      <c r="AF187" s="41">
        <f t="shared" si="54"/>
        <v>0.10303951367781156</v>
      </c>
      <c r="AG187" s="42">
        <v>0</v>
      </c>
      <c r="AH187" s="43">
        <v>119.6</v>
      </c>
      <c r="AI187" s="43">
        <v>155.19999999999999</v>
      </c>
      <c r="AJ187" s="44">
        <f t="shared" si="55"/>
        <v>0</v>
      </c>
      <c r="AK187" s="45">
        <v>0</v>
      </c>
      <c r="AL187" s="46">
        <v>1</v>
      </c>
      <c r="AM187" s="46">
        <v>1</v>
      </c>
      <c r="AN187" s="47">
        <f t="shared" si="56"/>
        <v>0</v>
      </c>
      <c r="AO187" s="48">
        <f t="shared" si="57"/>
        <v>1</v>
      </c>
    </row>
    <row r="188" spans="1:41" s="49" customFormat="1" x14ac:dyDescent="0.3">
      <c r="A188" s="30" t="s">
        <v>90</v>
      </c>
      <c r="B188" s="71" t="s">
        <v>194</v>
      </c>
      <c r="C188" s="69">
        <v>0.34476999999999997</v>
      </c>
      <c r="D188" s="69">
        <f t="shared" si="43"/>
        <v>0.29980000000000001</v>
      </c>
      <c r="E188" s="31"/>
      <c r="F188" s="66">
        <f t="shared" si="46"/>
        <v>0.25483</v>
      </c>
      <c r="G188" s="68">
        <f t="shared" si="47"/>
        <v>1.0828505124296903</v>
      </c>
      <c r="H188" s="67">
        <f t="shared" si="48"/>
        <v>4.4970000000000003E-2</v>
      </c>
      <c r="I188" s="66">
        <f t="shared" si="49"/>
        <v>0.32091279608245799</v>
      </c>
      <c r="J188" s="32"/>
      <c r="K188" s="70">
        <f t="shared" si="50"/>
        <v>0.36904971549482668</v>
      </c>
      <c r="L188" s="56">
        <f t="shared" si="44"/>
        <v>2.4279715494826715E-2</v>
      </c>
      <c r="M188" s="57">
        <f t="shared" si="45"/>
        <v>7.0422935565236877E-2</v>
      </c>
      <c r="N188" s="60"/>
      <c r="O188" s="70"/>
      <c r="P188" s="33"/>
      <c r="Q188" s="73">
        <v>0</v>
      </c>
      <c r="R188" s="61">
        <v>15.63</v>
      </c>
      <c r="S188" s="61">
        <v>18.214700000000001</v>
      </c>
      <c r="T188" s="35">
        <f t="shared" si="51"/>
        <v>0</v>
      </c>
      <c r="U188" s="76">
        <v>0.8</v>
      </c>
      <c r="V188" s="62">
        <v>94.6</v>
      </c>
      <c r="W188" s="62">
        <v>102.6</v>
      </c>
      <c r="X188" s="54">
        <f t="shared" si="52"/>
        <v>0.86765327695560268</v>
      </c>
      <c r="Y188" s="79">
        <v>0.1</v>
      </c>
      <c r="Z188" s="37">
        <v>91.3</v>
      </c>
      <c r="AA188" s="37">
        <v>102.4</v>
      </c>
      <c r="AB188" s="38">
        <f t="shared" si="53"/>
        <v>0.11215772179627603</v>
      </c>
      <c r="AC188" s="82">
        <v>0.1</v>
      </c>
      <c r="AD188" s="40">
        <v>98.7</v>
      </c>
      <c r="AE188" s="40">
        <v>101.7</v>
      </c>
      <c r="AF188" s="41">
        <f t="shared" si="54"/>
        <v>0.10303951367781156</v>
      </c>
      <c r="AG188" s="42">
        <v>0</v>
      </c>
      <c r="AH188" s="43">
        <v>119.6</v>
      </c>
      <c r="AI188" s="43">
        <v>155.19999999999999</v>
      </c>
      <c r="AJ188" s="44">
        <f t="shared" si="55"/>
        <v>0</v>
      </c>
      <c r="AK188" s="45">
        <v>0</v>
      </c>
      <c r="AL188" s="46">
        <v>1</v>
      </c>
      <c r="AM188" s="46">
        <v>1</v>
      </c>
      <c r="AN188" s="47">
        <f t="shared" si="56"/>
        <v>0</v>
      </c>
      <c r="AO188" s="48">
        <f t="shared" si="57"/>
        <v>1</v>
      </c>
    </row>
    <row r="189" spans="1:41" s="49" customFormat="1" x14ac:dyDescent="0.3">
      <c r="A189" s="30" t="s">
        <v>91</v>
      </c>
      <c r="B189" s="71" t="s">
        <v>194</v>
      </c>
      <c r="C189" s="69">
        <v>19.061249999999998</v>
      </c>
      <c r="D189" s="69">
        <f t="shared" si="43"/>
        <v>16.574999999999999</v>
      </c>
      <c r="E189" s="31"/>
      <c r="F189" s="66">
        <f t="shared" si="46"/>
        <v>14.088749999999999</v>
      </c>
      <c r="G189" s="68">
        <f t="shared" si="47"/>
        <v>1.0828505124296903</v>
      </c>
      <c r="H189" s="67">
        <f t="shared" si="48"/>
        <v>2.4862499999999996</v>
      </c>
      <c r="I189" s="66">
        <f t="shared" si="49"/>
        <v>17.742260156993797</v>
      </c>
      <c r="J189" s="32"/>
      <c r="K189" s="70">
        <f t="shared" si="50"/>
        <v>20.403599180542866</v>
      </c>
      <c r="L189" s="56">
        <f t="shared" si="44"/>
        <v>1.3423491805428682</v>
      </c>
      <c r="M189" s="57">
        <f t="shared" si="45"/>
        <v>7.0422935565236724E-2</v>
      </c>
      <c r="N189" s="60"/>
      <c r="O189" s="70"/>
      <c r="P189" s="33"/>
      <c r="Q189" s="73">
        <v>0</v>
      </c>
      <c r="R189" s="61">
        <v>15.63</v>
      </c>
      <c r="S189" s="61">
        <v>18.214700000000001</v>
      </c>
      <c r="T189" s="35">
        <f t="shared" si="51"/>
        <v>0</v>
      </c>
      <c r="U189" s="76">
        <v>0.8</v>
      </c>
      <c r="V189" s="62">
        <v>94.6</v>
      </c>
      <c r="W189" s="62">
        <v>102.6</v>
      </c>
      <c r="X189" s="54">
        <f t="shared" si="52"/>
        <v>0.86765327695560268</v>
      </c>
      <c r="Y189" s="79">
        <v>0.1</v>
      </c>
      <c r="Z189" s="37">
        <v>91.3</v>
      </c>
      <c r="AA189" s="37">
        <v>102.4</v>
      </c>
      <c r="AB189" s="38">
        <f t="shared" si="53"/>
        <v>0.11215772179627603</v>
      </c>
      <c r="AC189" s="82">
        <v>0.1</v>
      </c>
      <c r="AD189" s="40">
        <v>98.7</v>
      </c>
      <c r="AE189" s="40">
        <v>101.7</v>
      </c>
      <c r="AF189" s="41">
        <f t="shared" si="54"/>
        <v>0.10303951367781156</v>
      </c>
      <c r="AG189" s="42">
        <v>0</v>
      </c>
      <c r="AH189" s="43">
        <v>119.6</v>
      </c>
      <c r="AI189" s="43">
        <v>155.19999999999999</v>
      </c>
      <c r="AJ189" s="44">
        <f t="shared" si="55"/>
        <v>0</v>
      </c>
      <c r="AK189" s="45">
        <v>0</v>
      </c>
      <c r="AL189" s="46">
        <v>1</v>
      </c>
      <c r="AM189" s="46">
        <v>1</v>
      </c>
      <c r="AN189" s="47">
        <f t="shared" si="56"/>
        <v>0</v>
      </c>
      <c r="AO189" s="48">
        <f t="shared" si="57"/>
        <v>1</v>
      </c>
    </row>
    <row r="190" spans="1:41" s="49" customFormat="1" x14ac:dyDescent="0.3">
      <c r="A190" s="30" t="s">
        <v>92</v>
      </c>
      <c r="B190" s="71" t="s">
        <v>194</v>
      </c>
      <c r="C190" s="69">
        <v>19.255600000000001</v>
      </c>
      <c r="D190" s="69">
        <f t="shared" si="43"/>
        <v>16.744000000000003</v>
      </c>
      <c r="E190" s="31"/>
      <c r="F190" s="66">
        <f t="shared" si="46"/>
        <v>14.232400000000002</v>
      </c>
      <c r="G190" s="68">
        <f t="shared" si="47"/>
        <v>1.0828505124296903</v>
      </c>
      <c r="H190" s="67">
        <f t="shared" si="48"/>
        <v>2.5116000000000005</v>
      </c>
      <c r="I190" s="66">
        <f t="shared" si="49"/>
        <v>17.923161633104328</v>
      </c>
      <c r="J190" s="32"/>
      <c r="K190" s="70">
        <f t="shared" si="50"/>
        <v>20.611635878069976</v>
      </c>
      <c r="L190" s="56">
        <f t="shared" si="44"/>
        <v>1.3560358780699744</v>
      </c>
      <c r="M190" s="57">
        <f t="shared" si="45"/>
        <v>7.0422935565236836E-2</v>
      </c>
      <c r="N190" s="60"/>
      <c r="O190" s="70"/>
      <c r="P190" s="33"/>
      <c r="Q190" s="73">
        <v>0</v>
      </c>
      <c r="R190" s="61">
        <v>15.63</v>
      </c>
      <c r="S190" s="61">
        <v>18.214700000000001</v>
      </c>
      <c r="T190" s="35">
        <f t="shared" si="51"/>
        <v>0</v>
      </c>
      <c r="U190" s="76">
        <v>0.8</v>
      </c>
      <c r="V190" s="62">
        <v>94.6</v>
      </c>
      <c r="W190" s="62">
        <v>102.6</v>
      </c>
      <c r="X190" s="54">
        <f t="shared" si="52"/>
        <v>0.86765327695560268</v>
      </c>
      <c r="Y190" s="79">
        <v>0.1</v>
      </c>
      <c r="Z190" s="37">
        <v>91.3</v>
      </c>
      <c r="AA190" s="37">
        <v>102.4</v>
      </c>
      <c r="AB190" s="38">
        <f t="shared" si="53"/>
        <v>0.11215772179627603</v>
      </c>
      <c r="AC190" s="82">
        <v>0.1</v>
      </c>
      <c r="AD190" s="40">
        <v>98.7</v>
      </c>
      <c r="AE190" s="40">
        <v>101.7</v>
      </c>
      <c r="AF190" s="41">
        <f t="shared" si="54"/>
        <v>0.10303951367781156</v>
      </c>
      <c r="AG190" s="42">
        <v>0</v>
      </c>
      <c r="AH190" s="43">
        <v>119.6</v>
      </c>
      <c r="AI190" s="43">
        <v>155.19999999999999</v>
      </c>
      <c r="AJ190" s="44">
        <f t="shared" si="55"/>
        <v>0</v>
      </c>
      <c r="AK190" s="45">
        <v>0</v>
      </c>
      <c r="AL190" s="46">
        <v>1</v>
      </c>
      <c r="AM190" s="46">
        <v>1</v>
      </c>
      <c r="AN190" s="47">
        <f t="shared" si="56"/>
        <v>0</v>
      </c>
      <c r="AO190" s="48">
        <f t="shared" si="57"/>
        <v>1</v>
      </c>
    </row>
    <row r="191" spans="1:41" s="49" customFormat="1" x14ac:dyDescent="0.3">
      <c r="A191" s="30" t="s">
        <v>93</v>
      </c>
      <c r="B191" s="71" t="s">
        <v>194</v>
      </c>
      <c r="C191" s="69">
        <v>19.539649999999998</v>
      </c>
      <c r="D191" s="69">
        <f t="shared" si="43"/>
        <v>16.991</v>
      </c>
      <c r="E191" s="31"/>
      <c r="F191" s="66">
        <f t="shared" si="46"/>
        <v>14.442349999999999</v>
      </c>
      <c r="G191" s="68">
        <f t="shared" si="47"/>
        <v>1.0828505124296903</v>
      </c>
      <c r="H191" s="67">
        <f t="shared" si="48"/>
        <v>2.5486499999999999</v>
      </c>
      <c r="I191" s="66">
        <f t="shared" si="49"/>
        <v>18.187556098188935</v>
      </c>
      <c r="J191" s="32"/>
      <c r="K191" s="70">
        <f t="shared" si="50"/>
        <v>20.915689512917275</v>
      </c>
      <c r="L191" s="56">
        <f t="shared" si="44"/>
        <v>1.3760395129172771</v>
      </c>
      <c r="M191" s="57">
        <f t="shared" si="45"/>
        <v>7.0422935565236697E-2</v>
      </c>
      <c r="N191" s="60"/>
      <c r="O191" s="70"/>
      <c r="P191" s="33"/>
      <c r="Q191" s="73">
        <v>0</v>
      </c>
      <c r="R191" s="61">
        <v>15.63</v>
      </c>
      <c r="S191" s="61">
        <v>18.214700000000001</v>
      </c>
      <c r="T191" s="35">
        <f t="shared" si="51"/>
        <v>0</v>
      </c>
      <c r="U191" s="76">
        <v>0.8</v>
      </c>
      <c r="V191" s="62">
        <v>94.6</v>
      </c>
      <c r="W191" s="62">
        <v>102.6</v>
      </c>
      <c r="X191" s="54">
        <f t="shared" si="52"/>
        <v>0.86765327695560268</v>
      </c>
      <c r="Y191" s="79">
        <v>0.1</v>
      </c>
      <c r="Z191" s="37">
        <v>91.3</v>
      </c>
      <c r="AA191" s="37">
        <v>102.4</v>
      </c>
      <c r="AB191" s="38">
        <f t="shared" si="53"/>
        <v>0.11215772179627603</v>
      </c>
      <c r="AC191" s="82">
        <v>0.1</v>
      </c>
      <c r="AD191" s="40">
        <v>98.7</v>
      </c>
      <c r="AE191" s="40">
        <v>101.7</v>
      </c>
      <c r="AF191" s="41">
        <f t="shared" si="54"/>
        <v>0.10303951367781156</v>
      </c>
      <c r="AG191" s="42">
        <v>0</v>
      </c>
      <c r="AH191" s="43">
        <v>119.6</v>
      </c>
      <c r="AI191" s="43">
        <v>155.19999999999999</v>
      </c>
      <c r="AJ191" s="44">
        <f t="shared" si="55"/>
        <v>0</v>
      </c>
      <c r="AK191" s="45">
        <v>0</v>
      </c>
      <c r="AL191" s="46">
        <v>1</v>
      </c>
      <c r="AM191" s="46">
        <v>1</v>
      </c>
      <c r="AN191" s="47">
        <f t="shared" si="56"/>
        <v>0</v>
      </c>
      <c r="AO191" s="48">
        <f t="shared" si="57"/>
        <v>1</v>
      </c>
    </row>
    <row r="192" spans="1:41" s="49" customFormat="1" x14ac:dyDescent="0.3">
      <c r="A192" s="30" t="s">
        <v>94</v>
      </c>
      <c r="B192" s="71" t="s">
        <v>194</v>
      </c>
      <c r="C192" s="69">
        <v>21.826999999999998</v>
      </c>
      <c r="D192" s="69">
        <f t="shared" si="43"/>
        <v>18.98</v>
      </c>
      <c r="E192" s="31"/>
      <c r="F192" s="66">
        <f t="shared" si="46"/>
        <v>16.132999999999999</v>
      </c>
      <c r="G192" s="68">
        <f t="shared" si="47"/>
        <v>1.0828505124296903</v>
      </c>
      <c r="H192" s="67">
        <f t="shared" si="48"/>
        <v>2.847</v>
      </c>
      <c r="I192" s="66">
        <f t="shared" si="49"/>
        <v>20.316627317028196</v>
      </c>
      <c r="J192" s="32"/>
      <c r="K192" s="70">
        <f t="shared" si="50"/>
        <v>23.364121414582424</v>
      </c>
      <c r="L192" s="56">
        <f t="shared" si="44"/>
        <v>1.5371214145824261</v>
      </c>
      <c r="M192" s="57">
        <f t="shared" si="45"/>
        <v>7.0422935565236919E-2</v>
      </c>
      <c r="N192" s="60"/>
      <c r="O192" s="70"/>
      <c r="P192" s="33"/>
      <c r="Q192" s="73">
        <v>0</v>
      </c>
      <c r="R192" s="61">
        <v>15.63</v>
      </c>
      <c r="S192" s="61">
        <v>18.214700000000001</v>
      </c>
      <c r="T192" s="35">
        <f t="shared" si="51"/>
        <v>0</v>
      </c>
      <c r="U192" s="76">
        <v>0.8</v>
      </c>
      <c r="V192" s="62">
        <v>94.6</v>
      </c>
      <c r="W192" s="62">
        <v>102.6</v>
      </c>
      <c r="X192" s="54">
        <f t="shared" si="52"/>
        <v>0.86765327695560268</v>
      </c>
      <c r="Y192" s="79">
        <v>0.1</v>
      </c>
      <c r="Z192" s="37">
        <v>91.3</v>
      </c>
      <c r="AA192" s="37">
        <v>102.4</v>
      </c>
      <c r="AB192" s="38">
        <f t="shared" si="53"/>
        <v>0.11215772179627603</v>
      </c>
      <c r="AC192" s="82">
        <v>0.1</v>
      </c>
      <c r="AD192" s="40">
        <v>98.7</v>
      </c>
      <c r="AE192" s="40">
        <v>101.7</v>
      </c>
      <c r="AF192" s="41">
        <f t="shared" si="54"/>
        <v>0.10303951367781156</v>
      </c>
      <c r="AG192" s="42">
        <v>0</v>
      </c>
      <c r="AH192" s="43">
        <v>119.6</v>
      </c>
      <c r="AI192" s="43">
        <v>155.19999999999999</v>
      </c>
      <c r="AJ192" s="44">
        <f t="shared" si="55"/>
        <v>0</v>
      </c>
      <c r="AK192" s="45">
        <v>0</v>
      </c>
      <c r="AL192" s="46">
        <v>1</v>
      </c>
      <c r="AM192" s="46">
        <v>1</v>
      </c>
      <c r="AN192" s="47">
        <f t="shared" si="56"/>
        <v>0</v>
      </c>
      <c r="AO192" s="48">
        <f t="shared" si="57"/>
        <v>1</v>
      </c>
    </row>
    <row r="193" spans="1:41" s="49" customFormat="1" x14ac:dyDescent="0.3">
      <c r="A193" s="30" t="s">
        <v>172</v>
      </c>
      <c r="B193" s="71" t="s">
        <v>194</v>
      </c>
      <c r="C193" s="69">
        <v>6.5981249999999996</v>
      </c>
      <c r="D193" s="69">
        <f t="shared" si="43"/>
        <v>5.7374999999999998</v>
      </c>
      <c r="E193" s="31"/>
      <c r="F193" s="66">
        <f t="shared" si="46"/>
        <v>4.8768750000000001</v>
      </c>
      <c r="G193" s="68">
        <f t="shared" si="47"/>
        <v>1.0828505124296903</v>
      </c>
      <c r="H193" s="67">
        <f t="shared" si="48"/>
        <v>0.86062499999999997</v>
      </c>
      <c r="I193" s="66">
        <f t="shared" si="49"/>
        <v>6.1415515928055457</v>
      </c>
      <c r="J193" s="32"/>
      <c r="K193" s="70">
        <f t="shared" si="50"/>
        <v>7.0627843317263768</v>
      </c>
      <c r="L193" s="56">
        <f t="shared" si="44"/>
        <v>0.46465933172637719</v>
      </c>
      <c r="M193" s="57">
        <f t="shared" si="45"/>
        <v>7.0422935565236669E-2</v>
      </c>
      <c r="N193" s="60"/>
      <c r="O193" s="70"/>
      <c r="P193" s="33"/>
      <c r="Q193" s="73">
        <v>0</v>
      </c>
      <c r="R193" s="61">
        <v>15.63</v>
      </c>
      <c r="S193" s="61">
        <v>18.214700000000001</v>
      </c>
      <c r="T193" s="35">
        <f t="shared" si="51"/>
        <v>0</v>
      </c>
      <c r="U193" s="76">
        <v>0.8</v>
      </c>
      <c r="V193" s="62">
        <v>94.6</v>
      </c>
      <c r="W193" s="62">
        <v>102.6</v>
      </c>
      <c r="X193" s="54">
        <f t="shared" si="52"/>
        <v>0.86765327695560268</v>
      </c>
      <c r="Y193" s="79">
        <v>0.1</v>
      </c>
      <c r="Z193" s="37">
        <v>91.3</v>
      </c>
      <c r="AA193" s="37">
        <v>102.4</v>
      </c>
      <c r="AB193" s="38">
        <f t="shared" si="53"/>
        <v>0.11215772179627603</v>
      </c>
      <c r="AC193" s="82">
        <v>0.1</v>
      </c>
      <c r="AD193" s="40">
        <v>98.7</v>
      </c>
      <c r="AE193" s="40">
        <v>101.7</v>
      </c>
      <c r="AF193" s="41">
        <f t="shared" si="54"/>
        <v>0.10303951367781156</v>
      </c>
      <c r="AG193" s="42">
        <v>0</v>
      </c>
      <c r="AH193" s="43">
        <v>119.6</v>
      </c>
      <c r="AI193" s="43">
        <v>155.19999999999999</v>
      </c>
      <c r="AJ193" s="44">
        <f t="shared" si="55"/>
        <v>0</v>
      </c>
      <c r="AK193" s="45">
        <v>0</v>
      </c>
      <c r="AL193" s="46">
        <v>1</v>
      </c>
      <c r="AM193" s="46">
        <v>1</v>
      </c>
      <c r="AN193" s="47">
        <f t="shared" si="56"/>
        <v>0</v>
      </c>
      <c r="AO193" s="48">
        <f t="shared" si="57"/>
        <v>1</v>
      </c>
    </row>
    <row r="194" spans="1:41" s="49" customFormat="1" x14ac:dyDescent="0.3">
      <c r="A194" s="30" t="s">
        <v>173</v>
      </c>
      <c r="B194" s="71" t="s">
        <v>194</v>
      </c>
      <c r="C194" s="69">
        <v>13.526874999999999</v>
      </c>
      <c r="D194" s="69">
        <f t="shared" si="43"/>
        <v>11.762499999999999</v>
      </c>
      <c r="E194" s="31"/>
      <c r="F194" s="66">
        <f t="shared" si="46"/>
        <v>9.9981249999999999</v>
      </c>
      <c r="G194" s="68">
        <f t="shared" si="47"/>
        <v>1.0828505124296903</v>
      </c>
      <c r="H194" s="67">
        <f t="shared" si="48"/>
        <v>1.7643749999999998</v>
      </c>
      <c r="I194" s="66">
        <f t="shared" si="49"/>
        <v>12.590849779586097</v>
      </c>
      <c r="J194" s="32"/>
      <c r="K194" s="70">
        <f t="shared" si="50"/>
        <v>14.479477246524011</v>
      </c>
      <c r="L194" s="56">
        <f t="shared" si="44"/>
        <v>0.95260224652401249</v>
      </c>
      <c r="M194" s="57">
        <f t="shared" si="45"/>
        <v>7.0422935565236808E-2</v>
      </c>
      <c r="N194" s="60"/>
      <c r="O194" s="70"/>
      <c r="P194" s="33"/>
      <c r="Q194" s="73">
        <v>0</v>
      </c>
      <c r="R194" s="61">
        <v>15.63</v>
      </c>
      <c r="S194" s="61">
        <v>18.214700000000001</v>
      </c>
      <c r="T194" s="35">
        <f t="shared" si="51"/>
        <v>0</v>
      </c>
      <c r="U194" s="76">
        <v>0.8</v>
      </c>
      <c r="V194" s="62">
        <v>94.6</v>
      </c>
      <c r="W194" s="62">
        <v>102.6</v>
      </c>
      <c r="X194" s="54">
        <f t="shared" si="52"/>
        <v>0.86765327695560268</v>
      </c>
      <c r="Y194" s="79">
        <v>0.1</v>
      </c>
      <c r="Z194" s="37">
        <v>91.3</v>
      </c>
      <c r="AA194" s="37">
        <v>102.4</v>
      </c>
      <c r="AB194" s="38">
        <f t="shared" si="53"/>
        <v>0.11215772179627603</v>
      </c>
      <c r="AC194" s="82">
        <v>0.1</v>
      </c>
      <c r="AD194" s="40">
        <v>98.7</v>
      </c>
      <c r="AE194" s="40">
        <v>101.7</v>
      </c>
      <c r="AF194" s="41">
        <f t="shared" si="54"/>
        <v>0.10303951367781156</v>
      </c>
      <c r="AG194" s="42">
        <v>0</v>
      </c>
      <c r="AH194" s="43">
        <v>119.6</v>
      </c>
      <c r="AI194" s="43">
        <v>155.19999999999999</v>
      </c>
      <c r="AJ194" s="44">
        <f t="shared" si="55"/>
        <v>0</v>
      </c>
      <c r="AK194" s="45">
        <v>0</v>
      </c>
      <c r="AL194" s="46">
        <v>1</v>
      </c>
      <c r="AM194" s="46">
        <v>1</v>
      </c>
      <c r="AN194" s="47">
        <f t="shared" si="56"/>
        <v>0</v>
      </c>
      <c r="AO194" s="48">
        <f t="shared" si="57"/>
        <v>1</v>
      </c>
    </row>
    <row r="195" spans="1:41" s="49" customFormat="1" x14ac:dyDescent="0.3">
      <c r="A195" s="30" t="s">
        <v>174</v>
      </c>
      <c r="B195" s="71" t="s">
        <v>194</v>
      </c>
      <c r="C195" s="69">
        <v>9.0706249999999979</v>
      </c>
      <c r="D195" s="69">
        <f t="shared" si="43"/>
        <v>7.8874999999999984</v>
      </c>
      <c r="E195" s="31"/>
      <c r="F195" s="66">
        <f t="shared" si="46"/>
        <v>6.7043749999999989</v>
      </c>
      <c r="G195" s="68">
        <f t="shared" si="47"/>
        <v>1.0828505124296903</v>
      </c>
      <c r="H195" s="67">
        <f t="shared" si="48"/>
        <v>1.1831249999999998</v>
      </c>
      <c r="I195" s="66">
        <f t="shared" si="49"/>
        <v>8.4429609042708034</v>
      </c>
      <c r="J195" s="32"/>
      <c r="K195" s="70">
        <f t="shared" si="50"/>
        <v>9.7094050399114238</v>
      </c>
      <c r="L195" s="56">
        <f t="shared" si="44"/>
        <v>0.63878003991142585</v>
      </c>
      <c r="M195" s="57">
        <f t="shared" si="45"/>
        <v>7.0422935565236794E-2</v>
      </c>
      <c r="N195" s="60"/>
      <c r="O195" s="70"/>
      <c r="P195" s="33"/>
      <c r="Q195" s="73">
        <v>0</v>
      </c>
      <c r="R195" s="61">
        <v>15.63</v>
      </c>
      <c r="S195" s="61">
        <v>18.214700000000001</v>
      </c>
      <c r="T195" s="35">
        <f t="shared" si="51"/>
        <v>0</v>
      </c>
      <c r="U195" s="76">
        <v>0.8</v>
      </c>
      <c r="V195" s="62">
        <v>94.6</v>
      </c>
      <c r="W195" s="62">
        <v>102.6</v>
      </c>
      <c r="X195" s="54">
        <f t="shared" si="52"/>
        <v>0.86765327695560268</v>
      </c>
      <c r="Y195" s="79">
        <v>0.1</v>
      </c>
      <c r="Z195" s="37">
        <v>91.3</v>
      </c>
      <c r="AA195" s="37">
        <v>102.4</v>
      </c>
      <c r="AB195" s="38">
        <f t="shared" si="53"/>
        <v>0.11215772179627603</v>
      </c>
      <c r="AC195" s="82">
        <v>0.1</v>
      </c>
      <c r="AD195" s="40">
        <v>98.7</v>
      </c>
      <c r="AE195" s="40">
        <v>101.7</v>
      </c>
      <c r="AF195" s="41">
        <f t="shared" si="54"/>
        <v>0.10303951367781156</v>
      </c>
      <c r="AG195" s="42">
        <v>0</v>
      </c>
      <c r="AH195" s="43">
        <v>119.6</v>
      </c>
      <c r="AI195" s="43">
        <v>155.19999999999999</v>
      </c>
      <c r="AJ195" s="44">
        <f t="shared" si="55"/>
        <v>0</v>
      </c>
      <c r="AK195" s="45">
        <v>0</v>
      </c>
      <c r="AL195" s="46">
        <v>1</v>
      </c>
      <c r="AM195" s="46">
        <v>1</v>
      </c>
      <c r="AN195" s="47">
        <f t="shared" si="56"/>
        <v>0</v>
      </c>
      <c r="AO195" s="48">
        <f t="shared" si="57"/>
        <v>1</v>
      </c>
    </row>
    <row r="196" spans="1:41" s="49" customFormat="1" x14ac:dyDescent="0.3">
      <c r="A196" s="30" t="s">
        <v>175</v>
      </c>
      <c r="B196" s="71" t="s">
        <v>194</v>
      </c>
      <c r="C196" s="69">
        <v>15.984999999999998</v>
      </c>
      <c r="D196" s="69">
        <f t="shared" si="43"/>
        <v>13.899999999999999</v>
      </c>
      <c r="E196" s="31"/>
      <c r="F196" s="66">
        <f t="shared" si="46"/>
        <v>11.814999999999998</v>
      </c>
      <c r="G196" s="68">
        <f t="shared" si="47"/>
        <v>1.0828505124296903</v>
      </c>
      <c r="H196" s="67">
        <f t="shared" si="48"/>
        <v>2.0849999999999995</v>
      </c>
      <c r="I196" s="66">
        <f t="shared" si="49"/>
        <v>14.878878804356788</v>
      </c>
      <c r="J196" s="32"/>
      <c r="K196" s="70">
        <f t="shared" si="50"/>
        <v>17.110710625010306</v>
      </c>
      <c r="L196" s="56">
        <f t="shared" si="44"/>
        <v>1.1257106250103082</v>
      </c>
      <c r="M196" s="57">
        <f t="shared" si="45"/>
        <v>7.0422935565236683E-2</v>
      </c>
      <c r="N196" s="60"/>
      <c r="O196" s="70"/>
      <c r="P196" s="33"/>
      <c r="Q196" s="73">
        <v>0</v>
      </c>
      <c r="R196" s="61">
        <v>15.63</v>
      </c>
      <c r="S196" s="61">
        <v>18.214700000000001</v>
      </c>
      <c r="T196" s="35">
        <f t="shared" si="51"/>
        <v>0</v>
      </c>
      <c r="U196" s="76">
        <v>0.8</v>
      </c>
      <c r="V196" s="62">
        <v>94.6</v>
      </c>
      <c r="W196" s="62">
        <v>102.6</v>
      </c>
      <c r="X196" s="54">
        <f t="shared" si="52"/>
        <v>0.86765327695560268</v>
      </c>
      <c r="Y196" s="79">
        <v>0.1</v>
      </c>
      <c r="Z196" s="37">
        <v>91.3</v>
      </c>
      <c r="AA196" s="37">
        <v>102.4</v>
      </c>
      <c r="AB196" s="38">
        <f t="shared" si="53"/>
        <v>0.11215772179627603</v>
      </c>
      <c r="AC196" s="82">
        <v>0.1</v>
      </c>
      <c r="AD196" s="40">
        <v>98.7</v>
      </c>
      <c r="AE196" s="40">
        <v>101.7</v>
      </c>
      <c r="AF196" s="41">
        <f t="shared" si="54"/>
        <v>0.10303951367781156</v>
      </c>
      <c r="AG196" s="42">
        <v>0</v>
      </c>
      <c r="AH196" s="43">
        <v>119.6</v>
      </c>
      <c r="AI196" s="43">
        <v>155.19999999999999</v>
      </c>
      <c r="AJ196" s="44">
        <f t="shared" si="55"/>
        <v>0</v>
      </c>
      <c r="AK196" s="45">
        <v>0</v>
      </c>
      <c r="AL196" s="46">
        <v>1</v>
      </c>
      <c r="AM196" s="46">
        <v>1</v>
      </c>
      <c r="AN196" s="47">
        <f t="shared" si="56"/>
        <v>0</v>
      </c>
      <c r="AO196" s="48">
        <f t="shared" si="57"/>
        <v>1</v>
      </c>
    </row>
    <row r="197" spans="1:41" s="49" customFormat="1" x14ac:dyDescent="0.3">
      <c r="A197" s="30" t="s">
        <v>176</v>
      </c>
      <c r="B197" s="71" t="s">
        <v>194</v>
      </c>
      <c r="C197" s="69">
        <v>2.5961249999999998</v>
      </c>
      <c r="D197" s="69">
        <f t="shared" si="43"/>
        <v>2.2574999999999998</v>
      </c>
      <c r="E197" s="31"/>
      <c r="F197" s="66">
        <f t="shared" si="46"/>
        <v>1.9188749999999999</v>
      </c>
      <c r="G197" s="68">
        <f t="shared" si="47"/>
        <v>1.0828505124296903</v>
      </c>
      <c r="H197" s="67">
        <f t="shared" si="48"/>
        <v>0.33862499999999995</v>
      </c>
      <c r="I197" s="66">
        <f t="shared" si="49"/>
        <v>2.4164797770385218</v>
      </c>
      <c r="J197" s="32"/>
      <c r="K197" s="70">
        <f t="shared" si="50"/>
        <v>2.7789517435942996</v>
      </c>
      <c r="L197" s="56">
        <f t="shared" si="44"/>
        <v>0.18282674359429985</v>
      </c>
      <c r="M197" s="57">
        <f t="shared" si="45"/>
        <v>7.04229355652366E-2</v>
      </c>
      <c r="N197" s="60"/>
      <c r="O197" s="70"/>
      <c r="P197" s="33"/>
      <c r="Q197" s="73">
        <v>0</v>
      </c>
      <c r="R197" s="61">
        <v>15.63</v>
      </c>
      <c r="S197" s="61">
        <v>18.214700000000001</v>
      </c>
      <c r="T197" s="35">
        <f t="shared" si="51"/>
        <v>0</v>
      </c>
      <c r="U197" s="76">
        <v>0.8</v>
      </c>
      <c r="V197" s="62">
        <v>94.6</v>
      </c>
      <c r="W197" s="62">
        <v>102.6</v>
      </c>
      <c r="X197" s="54">
        <f t="shared" si="52"/>
        <v>0.86765327695560268</v>
      </c>
      <c r="Y197" s="79">
        <v>0.1</v>
      </c>
      <c r="Z197" s="37">
        <v>91.3</v>
      </c>
      <c r="AA197" s="37">
        <v>102.4</v>
      </c>
      <c r="AB197" s="38">
        <f t="shared" si="53"/>
        <v>0.11215772179627603</v>
      </c>
      <c r="AC197" s="82">
        <v>0.1</v>
      </c>
      <c r="AD197" s="40">
        <v>98.7</v>
      </c>
      <c r="AE197" s="40">
        <v>101.7</v>
      </c>
      <c r="AF197" s="41">
        <f t="shared" si="54"/>
        <v>0.10303951367781156</v>
      </c>
      <c r="AG197" s="42">
        <v>0</v>
      </c>
      <c r="AH197" s="43">
        <v>119.6</v>
      </c>
      <c r="AI197" s="43">
        <v>155.19999999999999</v>
      </c>
      <c r="AJ197" s="44">
        <f t="shared" si="55"/>
        <v>0</v>
      </c>
      <c r="AK197" s="45">
        <v>0</v>
      </c>
      <c r="AL197" s="46">
        <v>1</v>
      </c>
      <c r="AM197" s="46">
        <v>1</v>
      </c>
      <c r="AN197" s="47">
        <f t="shared" si="56"/>
        <v>0</v>
      </c>
      <c r="AO197" s="48">
        <f t="shared" si="57"/>
        <v>1</v>
      </c>
    </row>
    <row r="198" spans="1:41" s="49" customFormat="1" x14ac:dyDescent="0.3">
      <c r="A198" s="30" t="s">
        <v>177</v>
      </c>
      <c r="B198" s="71" t="s">
        <v>194</v>
      </c>
      <c r="C198" s="69">
        <v>3.8157000000000001</v>
      </c>
      <c r="D198" s="69">
        <f t="shared" si="43"/>
        <v>3.3180000000000005</v>
      </c>
      <c r="E198" s="31"/>
      <c r="F198" s="66">
        <f t="shared" si="46"/>
        <v>2.8203000000000005</v>
      </c>
      <c r="G198" s="68">
        <f t="shared" si="47"/>
        <v>1.0828505124296903</v>
      </c>
      <c r="H198" s="67">
        <f t="shared" si="48"/>
        <v>0.49770000000000003</v>
      </c>
      <c r="I198" s="66">
        <f t="shared" si="49"/>
        <v>3.5516633002054561</v>
      </c>
      <c r="J198" s="32"/>
      <c r="K198" s="70">
        <f t="shared" si="50"/>
        <v>4.0844127952362745</v>
      </c>
      <c r="L198" s="56">
        <f t="shared" si="44"/>
        <v>0.26871279523627445</v>
      </c>
      <c r="M198" s="57">
        <f t="shared" si="45"/>
        <v>7.0422935565236905E-2</v>
      </c>
      <c r="N198" s="60"/>
      <c r="O198" s="70"/>
      <c r="P198" s="33"/>
      <c r="Q198" s="73">
        <v>0</v>
      </c>
      <c r="R198" s="61">
        <v>15.63</v>
      </c>
      <c r="S198" s="61">
        <v>18.214700000000001</v>
      </c>
      <c r="T198" s="35">
        <f t="shared" si="51"/>
        <v>0</v>
      </c>
      <c r="U198" s="76">
        <v>0.8</v>
      </c>
      <c r="V198" s="62">
        <v>94.6</v>
      </c>
      <c r="W198" s="62">
        <v>102.6</v>
      </c>
      <c r="X198" s="54">
        <f t="shared" si="52"/>
        <v>0.86765327695560268</v>
      </c>
      <c r="Y198" s="79">
        <v>0.1</v>
      </c>
      <c r="Z198" s="37">
        <v>91.3</v>
      </c>
      <c r="AA198" s="37">
        <v>102.4</v>
      </c>
      <c r="AB198" s="38">
        <f t="shared" si="53"/>
        <v>0.11215772179627603</v>
      </c>
      <c r="AC198" s="82">
        <v>0.1</v>
      </c>
      <c r="AD198" s="40">
        <v>98.7</v>
      </c>
      <c r="AE198" s="40">
        <v>101.7</v>
      </c>
      <c r="AF198" s="41">
        <f t="shared" si="54"/>
        <v>0.10303951367781156</v>
      </c>
      <c r="AG198" s="42">
        <v>0</v>
      </c>
      <c r="AH198" s="43">
        <v>119.6</v>
      </c>
      <c r="AI198" s="43">
        <v>155.19999999999999</v>
      </c>
      <c r="AJ198" s="44">
        <f t="shared" si="55"/>
        <v>0</v>
      </c>
      <c r="AK198" s="45">
        <v>0</v>
      </c>
      <c r="AL198" s="46">
        <v>1</v>
      </c>
      <c r="AM198" s="46">
        <v>1</v>
      </c>
      <c r="AN198" s="47">
        <f t="shared" si="56"/>
        <v>0</v>
      </c>
      <c r="AO198" s="48">
        <f t="shared" si="57"/>
        <v>1</v>
      </c>
    </row>
    <row r="199" spans="1:41" s="49" customFormat="1" x14ac:dyDescent="0.3">
      <c r="A199" s="30" t="s">
        <v>178</v>
      </c>
      <c r="B199" s="71" t="s">
        <v>194</v>
      </c>
      <c r="C199" s="69">
        <v>5.9529749999999995</v>
      </c>
      <c r="D199" s="69">
        <f t="shared" si="43"/>
        <v>5.1764999999999999</v>
      </c>
      <c r="E199" s="31"/>
      <c r="F199" s="66">
        <f t="shared" si="46"/>
        <v>4.4000249999999994</v>
      </c>
      <c r="G199" s="68">
        <f t="shared" si="47"/>
        <v>1.0828505124296903</v>
      </c>
      <c r="H199" s="67">
        <f t="shared" si="48"/>
        <v>0.77647499999999992</v>
      </c>
      <c r="I199" s="66">
        <f t="shared" si="49"/>
        <v>5.5410443259534468</v>
      </c>
      <c r="J199" s="32"/>
      <c r="K199" s="70">
        <f t="shared" si="50"/>
        <v>6.3722009748464634</v>
      </c>
      <c r="L199" s="56">
        <f t="shared" si="44"/>
        <v>0.41922597484646396</v>
      </c>
      <c r="M199" s="57">
        <f t="shared" si="45"/>
        <v>7.0422935565236544E-2</v>
      </c>
      <c r="N199" s="60"/>
      <c r="O199" s="70"/>
      <c r="P199" s="33"/>
      <c r="Q199" s="73">
        <v>0</v>
      </c>
      <c r="R199" s="61">
        <v>15.63</v>
      </c>
      <c r="S199" s="61">
        <v>18.214700000000001</v>
      </c>
      <c r="T199" s="35">
        <f t="shared" si="51"/>
        <v>0</v>
      </c>
      <c r="U199" s="76">
        <v>0.8</v>
      </c>
      <c r="V199" s="62">
        <v>94.6</v>
      </c>
      <c r="W199" s="62">
        <v>102.6</v>
      </c>
      <c r="X199" s="54">
        <f t="shared" si="52"/>
        <v>0.86765327695560268</v>
      </c>
      <c r="Y199" s="79">
        <v>0.1</v>
      </c>
      <c r="Z199" s="37">
        <v>91.3</v>
      </c>
      <c r="AA199" s="37">
        <v>102.4</v>
      </c>
      <c r="AB199" s="38">
        <f t="shared" si="53"/>
        <v>0.11215772179627603</v>
      </c>
      <c r="AC199" s="82">
        <v>0.1</v>
      </c>
      <c r="AD199" s="40">
        <v>98.7</v>
      </c>
      <c r="AE199" s="40">
        <v>101.7</v>
      </c>
      <c r="AF199" s="41">
        <f t="shared" si="54"/>
        <v>0.10303951367781156</v>
      </c>
      <c r="AG199" s="42">
        <v>0</v>
      </c>
      <c r="AH199" s="43">
        <v>119.6</v>
      </c>
      <c r="AI199" s="43">
        <v>155.19999999999999</v>
      </c>
      <c r="AJ199" s="44">
        <f t="shared" si="55"/>
        <v>0</v>
      </c>
      <c r="AK199" s="45">
        <v>0</v>
      </c>
      <c r="AL199" s="46">
        <v>1</v>
      </c>
      <c r="AM199" s="46">
        <v>1</v>
      </c>
      <c r="AN199" s="47">
        <f t="shared" si="56"/>
        <v>0</v>
      </c>
      <c r="AO199" s="48">
        <f t="shared" si="57"/>
        <v>1</v>
      </c>
    </row>
    <row r="200" spans="1:41" s="49" customFormat="1" x14ac:dyDescent="0.3">
      <c r="A200" s="30" t="s">
        <v>179</v>
      </c>
      <c r="B200" s="71" t="s">
        <v>194</v>
      </c>
      <c r="C200" s="69">
        <v>8.5007999999999999</v>
      </c>
      <c r="D200" s="69">
        <f t="shared" si="43"/>
        <v>7.3920000000000003</v>
      </c>
      <c r="E200" s="31"/>
      <c r="F200" s="66">
        <f t="shared" si="46"/>
        <v>6.2831999999999999</v>
      </c>
      <c r="G200" s="68">
        <f t="shared" si="47"/>
        <v>1.0828505124296903</v>
      </c>
      <c r="H200" s="67">
        <f t="shared" si="48"/>
        <v>1.1088</v>
      </c>
      <c r="I200" s="66">
        <f t="shared" si="49"/>
        <v>7.9125663396982304</v>
      </c>
      <c r="J200" s="32"/>
      <c r="K200" s="70">
        <f t="shared" si="50"/>
        <v>9.099451290652965</v>
      </c>
      <c r="L200" s="56">
        <f t="shared" si="44"/>
        <v>0.59865129065296507</v>
      </c>
      <c r="M200" s="57">
        <f t="shared" si="45"/>
        <v>7.0422935565236808E-2</v>
      </c>
      <c r="N200" s="60"/>
      <c r="O200" s="70"/>
      <c r="P200" s="33"/>
      <c r="Q200" s="73">
        <v>0</v>
      </c>
      <c r="R200" s="61">
        <v>15.63</v>
      </c>
      <c r="S200" s="61">
        <v>18.214700000000001</v>
      </c>
      <c r="T200" s="35">
        <f t="shared" si="51"/>
        <v>0</v>
      </c>
      <c r="U200" s="76">
        <v>0.8</v>
      </c>
      <c r="V200" s="62">
        <v>94.6</v>
      </c>
      <c r="W200" s="62">
        <v>102.6</v>
      </c>
      <c r="X200" s="54">
        <f t="shared" si="52"/>
        <v>0.86765327695560268</v>
      </c>
      <c r="Y200" s="79">
        <v>0.1</v>
      </c>
      <c r="Z200" s="37">
        <v>91.3</v>
      </c>
      <c r="AA200" s="37">
        <v>102.4</v>
      </c>
      <c r="AB200" s="38">
        <f t="shared" si="53"/>
        <v>0.11215772179627603</v>
      </c>
      <c r="AC200" s="82">
        <v>0.1</v>
      </c>
      <c r="AD200" s="40">
        <v>98.7</v>
      </c>
      <c r="AE200" s="40">
        <v>101.7</v>
      </c>
      <c r="AF200" s="41">
        <f t="shared" si="54"/>
        <v>0.10303951367781156</v>
      </c>
      <c r="AG200" s="42">
        <v>0</v>
      </c>
      <c r="AH200" s="43">
        <v>119.6</v>
      </c>
      <c r="AI200" s="43">
        <v>155.19999999999999</v>
      </c>
      <c r="AJ200" s="44">
        <f t="shared" si="55"/>
        <v>0</v>
      </c>
      <c r="AK200" s="45">
        <v>0</v>
      </c>
      <c r="AL200" s="46">
        <v>1</v>
      </c>
      <c r="AM200" s="46">
        <v>1</v>
      </c>
      <c r="AN200" s="47">
        <f t="shared" si="56"/>
        <v>0</v>
      </c>
      <c r="AO200" s="48">
        <f t="shared" si="57"/>
        <v>1</v>
      </c>
    </row>
    <row r="201" spans="1:41" s="49" customFormat="1" x14ac:dyDescent="0.3">
      <c r="A201" s="30" t="s">
        <v>180</v>
      </c>
      <c r="B201" s="71" t="s">
        <v>194</v>
      </c>
      <c r="C201" s="69">
        <v>18.245325000000001</v>
      </c>
      <c r="D201" s="69">
        <f t="shared" si="43"/>
        <v>15.865500000000003</v>
      </c>
      <c r="E201" s="31"/>
      <c r="F201" s="66">
        <f t="shared" si="46"/>
        <v>13.485675000000002</v>
      </c>
      <c r="G201" s="68">
        <f t="shared" si="47"/>
        <v>1.0828505124296903</v>
      </c>
      <c r="H201" s="67">
        <f t="shared" si="48"/>
        <v>2.3798250000000003</v>
      </c>
      <c r="I201" s="66">
        <f t="shared" si="49"/>
        <v>16.982795084210267</v>
      </c>
      <c r="J201" s="32"/>
      <c r="K201" s="70">
        <f t="shared" si="50"/>
        <v>19.530214346841806</v>
      </c>
      <c r="L201" s="56">
        <f t="shared" si="44"/>
        <v>1.2848893468418048</v>
      </c>
      <c r="M201" s="57">
        <f t="shared" si="45"/>
        <v>7.0422935565236836E-2</v>
      </c>
      <c r="N201" s="60"/>
      <c r="O201" s="70"/>
      <c r="P201" s="33"/>
      <c r="Q201" s="73">
        <v>0</v>
      </c>
      <c r="R201" s="61">
        <v>15.63</v>
      </c>
      <c r="S201" s="61">
        <v>18.214700000000001</v>
      </c>
      <c r="T201" s="35">
        <f t="shared" si="51"/>
        <v>0</v>
      </c>
      <c r="U201" s="76">
        <v>0.8</v>
      </c>
      <c r="V201" s="62">
        <v>94.6</v>
      </c>
      <c r="W201" s="62">
        <v>102.6</v>
      </c>
      <c r="X201" s="54">
        <f t="shared" si="52"/>
        <v>0.86765327695560268</v>
      </c>
      <c r="Y201" s="79">
        <v>0.1</v>
      </c>
      <c r="Z201" s="37">
        <v>91.3</v>
      </c>
      <c r="AA201" s="37">
        <v>102.4</v>
      </c>
      <c r="AB201" s="38">
        <f t="shared" si="53"/>
        <v>0.11215772179627603</v>
      </c>
      <c r="AC201" s="82">
        <v>0.1</v>
      </c>
      <c r="AD201" s="40">
        <v>98.7</v>
      </c>
      <c r="AE201" s="40">
        <v>101.7</v>
      </c>
      <c r="AF201" s="41">
        <f t="shared" si="54"/>
        <v>0.10303951367781156</v>
      </c>
      <c r="AG201" s="42">
        <v>0</v>
      </c>
      <c r="AH201" s="43">
        <v>119.6</v>
      </c>
      <c r="AI201" s="43">
        <v>155.19999999999999</v>
      </c>
      <c r="AJ201" s="44">
        <f t="shared" si="55"/>
        <v>0</v>
      </c>
      <c r="AK201" s="45">
        <v>0</v>
      </c>
      <c r="AL201" s="46">
        <v>1</v>
      </c>
      <c r="AM201" s="46">
        <v>1</v>
      </c>
      <c r="AN201" s="47">
        <f t="shared" si="56"/>
        <v>0</v>
      </c>
      <c r="AO201" s="48">
        <f t="shared" si="57"/>
        <v>1</v>
      </c>
    </row>
    <row r="202" spans="1:41" s="49" customFormat="1" x14ac:dyDescent="0.3">
      <c r="A202" s="30" t="s">
        <v>181</v>
      </c>
      <c r="B202" s="71" t="s">
        <v>194</v>
      </c>
      <c r="C202" s="69">
        <v>24.089625000000002</v>
      </c>
      <c r="D202" s="69">
        <f t="shared" si="43"/>
        <v>20.947500000000002</v>
      </c>
      <c r="E202" s="31"/>
      <c r="F202" s="66">
        <f t="shared" si="46"/>
        <v>17.805375000000002</v>
      </c>
      <c r="G202" s="68">
        <f t="shared" si="47"/>
        <v>1.0828505124296903</v>
      </c>
      <c r="H202" s="67">
        <f t="shared" si="48"/>
        <v>3.1421250000000001</v>
      </c>
      <c r="I202" s="66">
        <f t="shared" si="49"/>
        <v>22.4226844427528</v>
      </c>
      <c r="J202" s="32"/>
      <c r="K202" s="70">
        <f t="shared" si="50"/>
        <v>25.786087109165717</v>
      </c>
      <c r="L202" s="56">
        <f t="shared" si="44"/>
        <v>1.696462109165715</v>
      </c>
      <c r="M202" s="57">
        <f t="shared" si="45"/>
        <v>7.0422935565236697E-2</v>
      </c>
      <c r="N202" s="60"/>
      <c r="O202" s="70"/>
      <c r="P202" s="33"/>
      <c r="Q202" s="73">
        <v>0</v>
      </c>
      <c r="R202" s="61">
        <v>15.63</v>
      </c>
      <c r="S202" s="61">
        <v>18.214700000000001</v>
      </c>
      <c r="T202" s="35">
        <f t="shared" si="51"/>
        <v>0</v>
      </c>
      <c r="U202" s="76">
        <v>0.8</v>
      </c>
      <c r="V202" s="62">
        <v>94.6</v>
      </c>
      <c r="W202" s="62">
        <v>102.6</v>
      </c>
      <c r="X202" s="54">
        <f t="shared" si="52"/>
        <v>0.86765327695560268</v>
      </c>
      <c r="Y202" s="79">
        <v>0.1</v>
      </c>
      <c r="Z202" s="37">
        <v>91.3</v>
      </c>
      <c r="AA202" s="37">
        <v>102.4</v>
      </c>
      <c r="AB202" s="38">
        <f t="shared" si="53"/>
        <v>0.11215772179627603</v>
      </c>
      <c r="AC202" s="82">
        <v>0.1</v>
      </c>
      <c r="AD202" s="40">
        <v>98.7</v>
      </c>
      <c r="AE202" s="40">
        <v>101.7</v>
      </c>
      <c r="AF202" s="41">
        <f t="shared" si="54"/>
        <v>0.10303951367781156</v>
      </c>
      <c r="AG202" s="42">
        <v>0</v>
      </c>
      <c r="AH202" s="43">
        <v>119.6</v>
      </c>
      <c r="AI202" s="43">
        <v>155.19999999999999</v>
      </c>
      <c r="AJ202" s="44">
        <f t="shared" si="55"/>
        <v>0</v>
      </c>
      <c r="AK202" s="45">
        <v>0</v>
      </c>
      <c r="AL202" s="46">
        <v>1</v>
      </c>
      <c r="AM202" s="46">
        <v>1</v>
      </c>
      <c r="AN202" s="47">
        <f t="shared" si="56"/>
        <v>0</v>
      </c>
      <c r="AO202" s="48">
        <f t="shared" si="57"/>
        <v>1</v>
      </c>
    </row>
    <row r="203" spans="1:41" s="49" customFormat="1" x14ac:dyDescent="0.3">
      <c r="A203" s="30" t="s">
        <v>182</v>
      </c>
      <c r="B203" s="71" t="s">
        <v>194</v>
      </c>
      <c r="C203" s="69">
        <v>26.830649999999999</v>
      </c>
      <c r="D203" s="69">
        <f t="shared" si="43"/>
        <v>23.331</v>
      </c>
      <c r="E203" s="31"/>
      <c r="F203" s="66">
        <f t="shared" si="46"/>
        <v>19.83135</v>
      </c>
      <c r="G203" s="68">
        <f t="shared" si="47"/>
        <v>1.0828505124296903</v>
      </c>
      <c r="H203" s="67">
        <f t="shared" si="48"/>
        <v>3.4996499999999999</v>
      </c>
      <c r="I203" s="66">
        <f t="shared" si="49"/>
        <v>24.974037509672538</v>
      </c>
      <c r="J203" s="32"/>
      <c r="K203" s="70">
        <f t="shared" si="50"/>
        <v>28.720143136123415</v>
      </c>
      <c r="L203" s="56">
        <f t="shared" si="44"/>
        <v>1.8894931361234164</v>
      </c>
      <c r="M203" s="57">
        <f t="shared" si="45"/>
        <v>7.0422935565236641E-2</v>
      </c>
      <c r="N203" s="60"/>
      <c r="O203" s="70"/>
      <c r="P203" s="33"/>
      <c r="Q203" s="73">
        <v>0</v>
      </c>
      <c r="R203" s="61">
        <v>15.63</v>
      </c>
      <c r="S203" s="61">
        <v>18.214700000000001</v>
      </c>
      <c r="T203" s="35">
        <f t="shared" si="51"/>
        <v>0</v>
      </c>
      <c r="U203" s="76">
        <v>0.8</v>
      </c>
      <c r="V203" s="62">
        <v>94.6</v>
      </c>
      <c r="W203" s="62">
        <v>102.6</v>
      </c>
      <c r="X203" s="54">
        <f t="shared" si="52"/>
        <v>0.86765327695560268</v>
      </c>
      <c r="Y203" s="79">
        <v>0.1</v>
      </c>
      <c r="Z203" s="37">
        <v>91.3</v>
      </c>
      <c r="AA203" s="37">
        <v>102.4</v>
      </c>
      <c r="AB203" s="38">
        <f t="shared" si="53"/>
        <v>0.11215772179627603</v>
      </c>
      <c r="AC203" s="82">
        <v>0.1</v>
      </c>
      <c r="AD203" s="40">
        <v>98.7</v>
      </c>
      <c r="AE203" s="40">
        <v>101.7</v>
      </c>
      <c r="AF203" s="41">
        <f t="shared" si="54"/>
        <v>0.10303951367781156</v>
      </c>
      <c r="AG203" s="42">
        <v>0</v>
      </c>
      <c r="AH203" s="43">
        <v>119.6</v>
      </c>
      <c r="AI203" s="43">
        <v>155.19999999999999</v>
      </c>
      <c r="AJ203" s="44">
        <f t="shared" si="55"/>
        <v>0</v>
      </c>
      <c r="AK203" s="45">
        <v>0</v>
      </c>
      <c r="AL203" s="46">
        <v>1</v>
      </c>
      <c r="AM203" s="46">
        <v>1</v>
      </c>
      <c r="AN203" s="47">
        <f t="shared" si="56"/>
        <v>0</v>
      </c>
      <c r="AO203" s="48">
        <f t="shared" si="57"/>
        <v>1</v>
      </c>
    </row>
    <row r="204" spans="1:41" s="49" customFormat="1" x14ac:dyDescent="0.3">
      <c r="A204" s="30" t="s">
        <v>183</v>
      </c>
      <c r="B204" s="71" t="s">
        <v>194</v>
      </c>
      <c r="C204" s="69">
        <v>30.573899999999998</v>
      </c>
      <c r="D204" s="69">
        <f t="shared" si="43"/>
        <v>26.586000000000002</v>
      </c>
      <c r="E204" s="31"/>
      <c r="F204" s="66">
        <f t="shared" si="46"/>
        <v>22.598100000000002</v>
      </c>
      <c r="G204" s="68">
        <f t="shared" si="47"/>
        <v>1.0828505124296903</v>
      </c>
      <c r="H204" s="67">
        <f t="shared" si="48"/>
        <v>3.9879000000000002</v>
      </c>
      <c r="I204" s="66">
        <f t="shared" si="49"/>
        <v>28.458264164937386</v>
      </c>
      <c r="J204" s="32"/>
      <c r="K204" s="70">
        <f t="shared" si="50"/>
        <v>32.727003789677994</v>
      </c>
      <c r="L204" s="56">
        <f t="shared" si="44"/>
        <v>2.1531037896779956</v>
      </c>
      <c r="M204" s="57">
        <f t="shared" si="45"/>
        <v>7.0422935565236877E-2</v>
      </c>
      <c r="N204" s="60"/>
      <c r="O204" s="70"/>
      <c r="P204" s="33"/>
      <c r="Q204" s="73">
        <v>0</v>
      </c>
      <c r="R204" s="61">
        <v>15.63</v>
      </c>
      <c r="S204" s="61">
        <v>18.214700000000001</v>
      </c>
      <c r="T204" s="35">
        <f t="shared" si="51"/>
        <v>0</v>
      </c>
      <c r="U204" s="76">
        <v>0.8</v>
      </c>
      <c r="V204" s="62">
        <v>94.6</v>
      </c>
      <c r="W204" s="62">
        <v>102.6</v>
      </c>
      <c r="X204" s="54">
        <f t="shared" si="52"/>
        <v>0.86765327695560268</v>
      </c>
      <c r="Y204" s="79">
        <v>0.1</v>
      </c>
      <c r="Z204" s="37">
        <v>91.3</v>
      </c>
      <c r="AA204" s="37">
        <v>102.4</v>
      </c>
      <c r="AB204" s="38">
        <f t="shared" si="53"/>
        <v>0.11215772179627603</v>
      </c>
      <c r="AC204" s="82">
        <v>0.1</v>
      </c>
      <c r="AD204" s="40">
        <v>98.7</v>
      </c>
      <c r="AE204" s="40">
        <v>101.7</v>
      </c>
      <c r="AF204" s="41">
        <f t="shared" si="54"/>
        <v>0.10303951367781156</v>
      </c>
      <c r="AG204" s="42">
        <v>0</v>
      </c>
      <c r="AH204" s="43">
        <v>119.6</v>
      </c>
      <c r="AI204" s="43">
        <v>155.19999999999999</v>
      </c>
      <c r="AJ204" s="44">
        <f t="shared" si="55"/>
        <v>0</v>
      </c>
      <c r="AK204" s="45">
        <v>0</v>
      </c>
      <c r="AL204" s="46">
        <v>1</v>
      </c>
      <c r="AM204" s="46">
        <v>1</v>
      </c>
      <c r="AN204" s="47">
        <f t="shared" si="56"/>
        <v>0</v>
      </c>
      <c r="AO204" s="48">
        <f t="shared" si="57"/>
        <v>1</v>
      </c>
    </row>
    <row r="205" spans="1:41" s="49" customFormat="1" x14ac:dyDescent="0.3">
      <c r="A205" s="30" t="s">
        <v>184</v>
      </c>
      <c r="B205" s="71" t="s">
        <v>194</v>
      </c>
      <c r="C205" s="69">
        <v>40.113149999999997</v>
      </c>
      <c r="D205" s="69">
        <f t="shared" si="43"/>
        <v>34.881</v>
      </c>
      <c r="E205" s="31"/>
      <c r="F205" s="66">
        <f t="shared" si="46"/>
        <v>29.648849999999999</v>
      </c>
      <c r="G205" s="68">
        <f t="shared" si="47"/>
        <v>1.0828505124296903</v>
      </c>
      <c r="H205" s="67">
        <f t="shared" si="48"/>
        <v>5.2321499999999999</v>
      </c>
      <c r="I205" s="66">
        <f t="shared" si="49"/>
        <v>37.337422415451023</v>
      </c>
      <c r="J205" s="32"/>
      <c r="K205" s="70">
        <f t="shared" si="50"/>
        <v>42.938035777768675</v>
      </c>
      <c r="L205" s="56">
        <f t="shared" si="44"/>
        <v>2.824885777768678</v>
      </c>
      <c r="M205" s="57">
        <f t="shared" si="45"/>
        <v>7.0422935565236794E-2</v>
      </c>
      <c r="N205" s="60"/>
      <c r="O205" s="70"/>
      <c r="P205" s="33"/>
      <c r="Q205" s="73">
        <v>0</v>
      </c>
      <c r="R205" s="61">
        <v>15.63</v>
      </c>
      <c r="S205" s="61">
        <v>18.214700000000001</v>
      </c>
      <c r="T205" s="35">
        <f t="shared" si="51"/>
        <v>0</v>
      </c>
      <c r="U205" s="76">
        <v>0.8</v>
      </c>
      <c r="V205" s="62">
        <v>94.6</v>
      </c>
      <c r="W205" s="62">
        <v>102.6</v>
      </c>
      <c r="X205" s="54">
        <f t="shared" si="52"/>
        <v>0.86765327695560268</v>
      </c>
      <c r="Y205" s="79">
        <v>0.1</v>
      </c>
      <c r="Z205" s="37">
        <v>91.3</v>
      </c>
      <c r="AA205" s="37">
        <v>102.4</v>
      </c>
      <c r="AB205" s="38">
        <f t="shared" si="53"/>
        <v>0.11215772179627603</v>
      </c>
      <c r="AC205" s="82">
        <v>0.1</v>
      </c>
      <c r="AD205" s="40">
        <v>98.7</v>
      </c>
      <c r="AE205" s="40">
        <v>101.7</v>
      </c>
      <c r="AF205" s="41">
        <f t="shared" si="54"/>
        <v>0.10303951367781156</v>
      </c>
      <c r="AG205" s="42">
        <v>0</v>
      </c>
      <c r="AH205" s="43">
        <v>119.6</v>
      </c>
      <c r="AI205" s="43">
        <v>155.19999999999999</v>
      </c>
      <c r="AJ205" s="44">
        <f t="shared" si="55"/>
        <v>0</v>
      </c>
      <c r="AK205" s="45">
        <v>0</v>
      </c>
      <c r="AL205" s="46">
        <v>1</v>
      </c>
      <c r="AM205" s="46">
        <v>1</v>
      </c>
      <c r="AN205" s="47">
        <f t="shared" si="56"/>
        <v>0</v>
      </c>
      <c r="AO205" s="48">
        <f t="shared" si="57"/>
        <v>1</v>
      </c>
    </row>
    <row r="206" spans="1:41" s="49" customFormat="1" x14ac:dyDescent="0.3">
      <c r="A206" s="30" t="s">
        <v>185</v>
      </c>
      <c r="B206" s="71" t="s">
        <v>194</v>
      </c>
      <c r="C206" s="69">
        <v>2.2085749999999997</v>
      </c>
      <c r="D206" s="69">
        <f t="shared" si="43"/>
        <v>1.9204999999999999</v>
      </c>
      <c r="E206" s="31"/>
      <c r="F206" s="66">
        <f t="shared" si="46"/>
        <v>1.6324249999999998</v>
      </c>
      <c r="G206" s="68">
        <f t="shared" si="47"/>
        <v>1.0949707053421653</v>
      </c>
      <c r="H206" s="67">
        <f t="shared" si="48"/>
        <v>0.28807499999999997</v>
      </c>
      <c r="I206" s="66">
        <f t="shared" si="49"/>
        <v>2.0755325536681841</v>
      </c>
      <c r="J206" s="32"/>
      <c r="K206" s="70">
        <f t="shared" si="50"/>
        <v>2.3868624367184115</v>
      </c>
      <c r="L206" s="56">
        <f t="shared" si="44"/>
        <v>0.17828743671841174</v>
      </c>
      <c r="M206" s="57">
        <f t="shared" si="45"/>
        <v>8.0725099540840478E-2</v>
      </c>
      <c r="N206" s="60"/>
      <c r="O206" s="70"/>
      <c r="P206" s="33"/>
      <c r="Q206" s="73">
        <v>0.15</v>
      </c>
      <c r="R206" s="61">
        <v>15.63</v>
      </c>
      <c r="S206" s="61">
        <v>18.214700000000001</v>
      </c>
      <c r="T206" s="35">
        <f t="shared" si="51"/>
        <v>0.17480518234165068</v>
      </c>
      <c r="U206" s="76">
        <v>0.65</v>
      </c>
      <c r="V206" s="62">
        <v>94.6</v>
      </c>
      <c r="W206" s="62">
        <v>102.6</v>
      </c>
      <c r="X206" s="54">
        <f t="shared" si="52"/>
        <v>0.70496828752642715</v>
      </c>
      <c r="Y206" s="79">
        <v>0.1</v>
      </c>
      <c r="Z206" s="37">
        <v>91.3</v>
      </c>
      <c r="AA206" s="37">
        <v>102.4</v>
      </c>
      <c r="AB206" s="38">
        <f t="shared" si="53"/>
        <v>0.11215772179627603</v>
      </c>
      <c r="AC206" s="82">
        <v>0.1</v>
      </c>
      <c r="AD206" s="40">
        <v>98.7</v>
      </c>
      <c r="AE206" s="40">
        <v>101.7</v>
      </c>
      <c r="AF206" s="41">
        <f t="shared" si="54"/>
        <v>0.10303951367781156</v>
      </c>
      <c r="AG206" s="42">
        <v>0</v>
      </c>
      <c r="AH206" s="43">
        <v>119.6</v>
      </c>
      <c r="AI206" s="43">
        <v>155.19999999999999</v>
      </c>
      <c r="AJ206" s="44">
        <f t="shared" si="55"/>
        <v>0</v>
      </c>
      <c r="AK206" s="45">
        <v>0</v>
      </c>
      <c r="AL206" s="46">
        <v>1</v>
      </c>
      <c r="AM206" s="46">
        <v>1</v>
      </c>
      <c r="AN206" s="47">
        <f t="shared" si="56"/>
        <v>0</v>
      </c>
      <c r="AO206" s="48">
        <f t="shared" si="57"/>
        <v>1</v>
      </c>
    </row>
    <row r="207" spans="1:41" s="49" customFormat="1" x14ac:dyDescent="0.3">
      <c r="A207" s="30" t="s">
        <v>186</v>
      </c>
      <c r="B207" s="71" t="s">
        <v>194</v>
      </c>
      <c r="C207" s="69">
        <v>2.3011499999999998</v>
      </c>
      <c r="D207" s="69">
        <f t="shared" si="43"/>
        <v>2.0009999999999999</v>
      </c>
      <c r="E207" s="31"/>
      <c r="F207" s="66">
        <f t="shared" si="46"/>
        <v>1.70085</v>
      </c>
      <c r="G207" s="68">
        <f t="shared" si="47"/>
        <v>1.0949707053421653</v>
      </c>
      <c r="H207" s="67">
        <f t="shared" si="48"/>
        <v>0.30014999999999997</v>
      </c>
      <c r="I207" s="66">
        <f t="shared" si="49"/>
        <v>2.1625309241812221</v>
      </c>
      <c r="J207" s="32"/>
      <c r="K207" s="70">
        <f t="shared" si="50"/>
        <v>2.4869105628084052</v>
      </c>
      <c r="L207" s="56">
        <f t="shared" si="44"/>
        <v>0.18576056280840536</v>
      </c>
      <c r="M207" s="57">
        <f t="shared" si="45"/>
        <v>8.0725099540840617E-2</v>
      </c>
      <c r="N207" s="60"/>
      <c r="O207" s="70"/>
      <c r="P207" s="33"/>
      <c r="Q207" s="73">
        <v>0.15</v>
      </c>
      <c r="R207" s="61">
        <v>15.63</v>
      </c>
      <c r="S207" s="61">
        <v>18.214700000000001</v>
      </c>
      <c r="T207" s="35">
        <f t="shared" si="51"/>
        <v>0.17480518234165068</v>
      </c>
      <c r="U207" s="76">
        <v>0.65</v>
      </c>
      <c r="V207" s="62">
        <v>94.6</v>
      </c>
      <c r="W207" s="62">
        <v>102.6</v>
      </c>
      <c r="X207" s="54">
        <f t="shared" si="52"/>
        <v>0.70496828752642715</v>
      </c>
      <c r="Y207" s="79">
        <v>0.1</v>
      </c>
      <c r="Z207" s="37">
        <v>91.3</v>
      </c>
      <c r="AA207" s="37">
        <v>102.4</v>
      </c>
      <c r="AB207" s="38">
        <f t="shared" si="53"/>
        <v>0.11215772179627603</v>
      </c>
      <c r="AC207" s="82">
        <v>0.1</v>
      </c>
      <c r="AD207" s="40">
        <v>98.7</v>
      </c>
      <c r="AE207" s="40">
        <v>101.7</v>
      </c>
      <c r="AF207" s="41">
        <f t="shared" si="54"/>
        <v>0.10303951367781156</v>
      </c>
      <c r="AG207" s="42">
        <v>0</v>
      </c>
      <c r="AH207" s="43">
        <v>119.6</v>
      </c>
      <c r="AI207" s="43">
        <v>155.19999999999999</v>
      </c>
      <c r="AJ207" s="44">
        <f t="shared" si="55"/>
        <v>0</v>
      </c>
      <c r="AK207" s="45">
        <v>0</v>
      </c>
      <c r="AL207" s="46">
        <v>1</v>
      </c>
      <c r="AM207" s="46">
        <v>1</v>
      </c>
      <c r="AN207" s="47">
        <f t="shared" si="56"/>
        <v>0</v>
      </c>
      <c r="AO207" s="48">
        <f t="shared" si="57"/>
        <v>1</v>
      </c>
    </row>
    <row r="208" spans="1:41" s="49" customFormat="1" x14ac:dyDescent="0.3">
      <c r="A208" s="30" t="s">
        <v>187</v>
      </c>
      <c r="B208" s="71" t="s">
        <v>194</v>
      </c>
      <c r="C208" s="69">
        <v>2.4730749999999997</v>
      </c>
      <c r="D208" s="69">
        <f t="shared" si="43"/>
        <v>2.1505000000000001</v>
      </c>
      <c r="E208" s="31"/>
      <c r="F208" s="66">
        <f t="shared" si="46"/>
        <v>1.827925</v>
      </c>
      <c r="G208" s="68">
        <f t="shared" si="47"/>
        <v>1.0949707053421653</v>
      </c>
      <c r="H208" s="67">
        <f t="shared" si="48"/>
        <v>0.322575</v>
      </c>
      <c r="I208" s="66">
        <f t="shared" si="49"/>
        <v>2.3240993265625778</v>
      </c>
      <c r="J208" s="32"/>
      <c r="K208" s="70">
        <f t="shared" si="50"/>
        <v>2.6727142255469643</v>
      </c>
      <c r="L208" s="56">
        <f t="shared" si="44"/>
        <v>0.19963922554696456</v>
      </c>
      <c r="M208" s="57">
        <f t="shared" si="45"/>
        <v>8.0725099540840686E-2</v>
      </c>
      <c r="N208" s="60"/>
      <c r="O208" s="70"/>
      <c r="P208" s="33"/>
      <c r="Q208" s="73">
        <v>0.15</v>
      </c>
      <c r="R208" s="61">
        <v>15.63</v>
      </c>
      <c r="S208" s="61">
        <v>18.214700000000001</v>
      </c>
      <c r="T208" s="35">
        <f t="shared" si="51"/>
        <v>0.17480518234165068</v>
      </c>
      <c r="U208" s="76">
        <v>0.65</v>
      </c>
      <c r="V208" s="62">
        <v>94.6</v>
      </c>
      <c r="W208" s="62">
        <v>102.6</v>
      </c>
      <c r="X208" s="54">
        <f t="shared" si="52"/>
        <v>0.70496828752642715</v>
      </c>
      <c r="Y208" s="79">
        <v>0.1</v>
      </c>
      <c r="Z208" s="37">
        <v>91.3</v>
      </c>
      <c r="AA208" s="37">
        <v>102.4</v>
      </c>
      <c r="AB208" s="38">
        <f t="shared" si="53"/>
        <v>0.11215772179627603</v>
      </c>
      <c r="AC208" s="82">
        <v>0.1</v>
      </c>
      <c r="AD208" s="40">
        <v>98.7</v>
      </c>
      <c r="AE208" s="40">
        <v>101.7</v>
      </c>
      <c r="AF208" s="41">
        <f t="shared" si="54"/>
        <v>0.10303951367781156</v>
      </c>
      <c r="AG208" s="42">
        <v>0</v>
      </c>
      <c r="AH208" s="43">
        <v>119.6</v>
      </c>
      <c r="AI208" s="43">
        <v>155.19999999999999</v>
      </c>
      <c r="AJ208" s="44">
        <f t="shared" si="55"/>
        <v>0</v>
      </c>
      <c r="AK208" s="45">
        <v>0</v>
      </c>
      <c r="AL208" s="46">
        <v>1</v>
      </c>
      <c r="AM208" s="46">
        <v>1</v>
      </c>
      <c r="AN208" s="47">
        <f t="shared" si="56"/>
        <v>0</v>
      </c>
      <c r="AO208" s="48">
        <f t="shared" si="57"/>
        <v>1</v>
      </c>
    </row>
    <row r="209" spans="1:41" s="49" customFormat="1" x14ac:dyDescent="0.3">
      <c r="A209" s="30" t="s">
        <v>188</v>
      </c>
      <c r="B209" s="71" t="s">
        <v>194</v>
      </c>
      <c r="C209" s="69">
        <v>2.6185499999999995</v>
      </c>
      <c r="D209" s="69">
        <f t="shared" si="43"/>
        <v>2.2769999999999997</v>
      </c>
      <c r="E209" s="31"/>
      <c r="F209" s="66">
        <f t="shared" si="46"/>
        <v>1.9354499999999997</v>
      </c>
      <c r="G209" s="68">
        <f t="shared" si="47"/>
        <v>1.0949707053421653</v>
      </c>
      <c r="H209" s="67">
        <f t="shared" si="48"/>
        <v>0.34154999999999996</v>
      </c>
      <c r="I209" s="66">
        <f t="shared" si="49"/>
        <v>2.4608110516544932</v>
      </c>
      <c r="J209" s="32"/>
      <c r="K209" s="70">
        <f t="shared" si="50"/>
        <v>2.8299327094026672</v>
      </c>
      <c r="L209" s="56">
        <f t="shared" si="44"/>
        <v>0.21138270940266768</v>
      </c>
      <c r="M209" s="57">
        <f t="shared" si="45"/>
        <v>8.0725099540840436E-2</v>
      </c>
      <c r="N209" s="60"/>
      <c r="O209" s="70"/>
      <c r="P209" s="33"/>
      <c r="Q209" s="73">
        <v>0.15</v>
      </c>
      <c r="R209" s="61">
        <v>15.63</v>
      </c>
      <c r="S209" s="61">
        <v>18.214700000000001</v>
      </c>
      <c r="T209" s="35">
        <f t="shared" si="51"/>
        <v>0.17480518234165068</v>
      </c>
      <c r="U209" s="76">
        <v>0.65</v>
      </c>
      <c r="V209" s="62">
        <v>94.6</v>
      </c>
      <c r="W209" s="62">
        <v>102.6</v>
      </c>
      <c r="X209" s="54">
        <f t="shared" si="52"/>
        <v>0.70496828752642715</v>
      </c>
      <c r="Y209" s="79">
        <v>0.1</v>
      </c>
      <c r="Z209" s="37">
        <v>91.3</v>
      </c>
      <c r="AA209" s="37">
        <v>102.4</v>
      </c>
      <c r="AB209" s="38">
        <f t="shared" si="53"/>
        <v>0.11215772179627603</v>
      </c>
      <c r="AC209" s="82">
        <v>0.1</v>
      </c>
      <c r="AD209" s="40">
        <v>98.7</v>
      </c>
      <c r="AE209" s="40">
        <v>101.7</v>
      </c>
      <c r="AF209" s="41">
        <f t="shared" si="54"/>
        <v>0.10303951367781156</v>
      </c>
      <c r="AG209" s="42">
        <v>0</v>
      </c>
      <c r="AH209" s="43">
        <v>119.6</v>
      </c>
      <c r="AI209" s="43">
        <v>155.19999999999999</v>
      </c>
      <c r="AJ209" s="44">
        <f t="shared" si="55"/>
        <v>0</v>
      </c>
      <c r="AK209" s="45">
        <v>0</v>
      </c>
      <c r="AL209" s="46">
        <v>1</v>
      </c>
      <c r="AM209" s="46">
        <v>1</v>
      </c>
      <c r="AN209" s="47">
        <f t="shared" si="56"/>
        <v>0</v>
      </c>
      <c r="AO209" s="48">
        <f t="shared" si="57"/>
        <v>1</v>
      </c>
    </row>
    <row r="210" spans="1:41" s="49" customFormat="1" x14ac:dyDescent="0.3">
      <c r="A210" s="30" t="s">
        <v>189</v>
      </c>
      <c r="B210" s="71" t="s">
        <v>194</v>
      </c>
      <c r="C210" s="69">
        <v>2.7640249999999993</v>
      </c>
      <c r="D210" s="69">
        <f t="shared" si="43"/>
        <v>2.4034999999999997</v>
      </c>
      <c r="E210" s="31"/>
      <c r="F210" s="66">
        <f t="shared" si="46"/>
        <v>2.0429749999999998</v>
      </c>
      <c r="G210" s="68">
        <f t="shared" si="47"/>
        <v>1.0949707053421653</v>
      </c>
      <c r="H210" s="67">
        <f t="shared" si="48"/>
        <v>0.36052499999999993</v>
      </c>
      <c r="I210" s="66">
        <f t="shared" si="49"/>
        <v>2.59752277674641</v>
      </c>
      <c r="J210" s="32"/>
      <c r="K210" s="70">
        <f t="shared" si="50"/>
        <v>2.9871511932583714</v>
      </c>
      <c r="L210" s="56">
        <f t="shared" si="44"/>
        <v>0.22312619325837213</v>
      </c>
      <c r="M210" s="57">
        <f t="shared" si="45"/>
        <v>8.0725099540840686E-2</v>
      </c>
      <c r="N210" s="60"/>
      <c r="O210" s="70"/>
      <c r="P210" s="33"/>
      <c r="Q210" s="73">
        <v>0.15</v>
      </c>
      <c r="R210" s="61">
        <v>15.63</v>
      </c>
      <c r="S210" s="61">
        <v>18.214700000000001</v>
      </c>
      <c r="T210" s="35">
        <f t="shared" si="51"/>
        <v>0.17480518234165068</v>
      </c>
      <c r="U210" s="76">
        <v>0.65</v>
      </c>
      <c r="V210" s="62">
        <v>94.6</v>
      </c>
      <c r="W210" s="62">
        <v>102.6</v>
      </c>
      <c r="X210" s="54">
        <f t="shared" si="52"/>
        <v>0.70496828752642715</v>
      </c>
      <c r="Y210" s="79">
        <v>0.1</v>
      </c>
      <c r="Z210" s="37">
        <v>91.3</v>
      </c>
      <c r="AA210" s="37">
        <v>102.4</v>
      </c>
      <c r="AB210" s="38">
        <f t="shared" si="53"/>
        <v>0.11215772179627603</v>
      </c>
      <c r="AC210" s="82">
        <v>0.1</v>
      </c>
      <c r="AD210" s="40">
        <v>98.7</v>
      </c>
      <c r="AE210" s="40">
        <v>101.7</v>
      </c>
      <c r="AF210" s="41">
        <f t="shared" si="54"/>
        <v>0.10303951367781156</v>
      </c>
      <c r="AG210" s="42">
        <v>0</v>
      </c>
      <c r="AH210" s="43">
        <v>119.6</v>
      </c>
      <c r="AI210" s="43">
        <v>155.19999999999999</v>
      </c>
      <c r="AJ210" s="44">
        <f t="shared" si="55"/>
        <v>0</v>
      </c>
      <c r="AK210" s="45">
        <v>0</v>
      </c>
      <c r="AL210" s="46">
        <v>1</v>
      </c>
      <c r="AM210" s="46">
        <v>1</v>
      </c>
      <c r="AN210" s="47">
        <f t="shared" si="56"/>
        <v>0</v>
      </c>
      <c r="AO210" s="48">
        <f t="shared" si="57"/>
        <v>1</v>
      </c>
    </row>
    <row r="211" spans="1:41" s="49" customFormat="1" x14ac:dyDescent="0.3">
      <c r="A211" s="30" t="s">
        <v>190</v>
      </c>
      <c r="B211" s="71" t="s">
        <v>194</v>
      </c>
      <c r="C211" s="69">
        <v>2.8698249999999996</v>
      </c>
      <c r="D211" s="69">
        <f t="shared" si="43"/>
        <v>2.4954999999999998</v>
      </c>
      <c r="E211" s="31"/>
      <c r="F211" s="66">
        <f t="shared" si="46"/>
        <v>2.1211749999999996</v>
      </c>
      <c r="G211" s="68">
        <f t="shared" si="47"/>
        <v>1.0949707053421653</v>
      </c>
      <c r="H211" s="67">
        <f t="shared" si="48"/>
        <v>0.37432499999999996</v>
      </c>
      <c r="I211" s="66">
        <f t="shared" si="49"/>
        <v>2.6969494859041667</v>
      </c>
      <c r="J211" s="32"/>
      <c r="K211" s="70">
        <f t="shared" si="50"/>
        <v>3.1014919087897916</v>
      </c>
      <c r="L211" s="56">
        <f t="shared" si="44"/>
        <v>0.23166690878979201</v>
      </c>
      <c r="M211" s="57">
        <f t="shared" si="45"/>
        <v>8.0725099540840312E-2</v>
      </c>
      <c r="N211" s="60"/>
      <c r="O211" s="70"/>
      <c r="P211" s="33"/>
      <c r="Q211" s="73">
        <v>0.15</v>
      </c>
      <c r="R211" s="61">
        <v>15.63</v>
      </c>
      <c r="S211" s="61">
        <v>18.214700000000001</v>
      </c>
      <c r="T211" s="35">
        <f t="shared" si="51"/>
        <v>0.17480518234165068</v>
      </c>
      <c r="U211" s="76">
        <v>0.65</v>
      </c>
      <c r="V211" s="62">
        <v>94.6</v>
      </c>
      <c r="W211" s="62">
        <v>102.6</v>
      </c>
      <c r="X211" s="54">
        <f t="shared" si="52"/>
        <v>0.70496828752642715</v>
      </c>
      <c r="Y211" s="79">
        <v>0.1</v>
      </c>
      <c r="Z211" s="37">
        <v>91.3</v>
      </c>
      <c r="AA211" s="37">
        <v>102.4</v>
      </c>
      <c r="AB211" s="38">
        <f t="shared" si="53"/>
        <v>0.11215772179627603</v>
      </c>
      <c r="AC211" s="82">
        <v>0.1</v>
      </c>
      <c r="AD211" s="40">
        <v>98.7</v>
      </c>
      <c r="AE211" s="40">
        <v>101.7</v>
      </c>
      <c r="AF211" s="41">
        <f t="shared" si="54"/>
        <v>0.10303951367781156</v>
      </c>
      <c r="AG211" s="42">
        <v>0</v>
      </c>
      <c r="AH211" s="43">
        <v>119.6</v>
      </c>
      <c r="AI211" s="43">
        <v>155.19999999999999</v>
      </c>
      <c r="AJ211" s="44">
        <f t="shared" si="55"/>
        <v>0</v>
      </c>
      <c r="AK211" s="45">
        <v>0</v>
      </c>
      <c r="AL211" s="46">
        <v>1</v>
      </c>
      <c r="AM211" s="46">
        <v>1</v>
      </c>
      <c r="AN211" s="47">
        <f t="shared" si="56"/>
        <v>0</v>
      </c>
      <c r="AO211" s="48">
        <f t="shared" si="57"/>
        <v>1</v>
      </c>
    </row>
    <row r="212" spans="1:41" s="49" customFormat="1" x14ac:dyDescent="0.3">
      <c r="A212" s="30" t="s">
        <v>191</v>
      </c>
      <c r="B212" s="71" t="s">
        <v>194</v>
      </c>
      <c r="C212" s="69">
        <v>3.0549749999999998</v>
      </c>
      <c r="D212" s="69">
        <f t="shared" si="43"/>
        <v>2.6564999999999999</v>
      </c>
      <c r="E212" s="31"/>
      <c r="F212" s="66">
        <f t="shared" si="46"/>
        <v>2.2580249999999999</v>
      </c>
      <c r="G212" s="68">
        <f t="shared" si="47"/>
        <v>1.0949707053421653</v>
      </c>
      <c r="H212" s="67">
        <f t="shared" si="48"/>
        <v>0.39847499999999997</v>
      </c>
      <c r="I212" s="66">
        <f t="shared" si="49"/>
        <v>2.8709462269302426</v>
      </c>
      <c r="J212" s="32"/>
      <c r="K212" s="70">
        <f t="shared" si="50"/>
        <v>3.3015881609697786</v>
      </c>
      <c r="L212" s="56">
        <f t="shared" si="44"/>
        <v>0.24661316096977881</v>
      </c>
      <c r="M212" s="57">
        <f t="shared" si="45"/>
        <v>8.0725099540840381E-2</v>
      </c>
      <c r="N212" s="60"/>
      <c r="O212" s="70"/>
      <c r="P212" s="33"/>
      <c r="Q212" s="73">
        <v>0.15</v>
      </c>
      <c r="R212" s="61">
        <v>15.63</v>
      </c>
      <c r="S212" s="61">
        <v>18.214700000000001</v>
      </c>
      <c r="T212" s="35">
        <f t="shared" si="51"/>
        <v>0.17480518234165068</v>
      </c>
      <c r="U212" s="76">
        <v>0.65</v>
      </c>
      <c r="V212" s="62">
        <v>94.6</v>
      </c>
      <c r="W212" s="62">
        <v>102.6</v>
      </c>
      <c r="X212" s="54">
        <f t="shared" si="52"/>
        <v>0.70496828752642715</v>
      </c>
      <c r="Y212" s="79">
        <v>0.1</v>
      </c>
      <c r="Z212" s="37">
        <v>91.3</v>
      </c>
      <c r="AA212" s="37">
        <v>102.4</v>
      </c>
      <c r="AB212" s="38">
        <f t="shared" si="53"/>
        <v>0.11215772179627603</v>
      </c>
      <c r="AC212" s="82">
        <v>0.1</v>
      </c>
      <c r="AD212" s="40">
        <v>98.7</v>
      </c>
      <c r="AE212" s="40">
        <v>101.7</v>
      </c>
      <c r="AF212" s="41">
        <f t="shared" si="54"/>
        <v>0.10303951367781156</v>
      </c>
      <c r="AG212" s="42">
        <v>0</v>
      </c>
      <c r="AH212" s="43">
        <v>119.6</v>
      </c>
      <c r="AI212" s="43">
        <v>155.19999999999999</v>
      </c>
      <c r="AJ212" s="44">
        <f t="shared" si="55"/>
        <v>0</v>
      </c>
      <c r="AK212" s="45">
        <v>0</v>
      </c>
      <c r="AL212" s="46">
        <v>1</v>
      </c>
      <c r="AM212" s="46">
        <v>1</v>
      </c>
      <c r="AN212" s="47">
        <f t="shared" si="56"/>
        <v>0</v>
      </c>
      <c r="AO212" s="48">
        <f t="shared" si="57"/>
        <v>1</v>
      </c>
    </row>
    <row r="213" spans="1:41" s="49" customFormat="1" x14ac:dyDescent="0.3">
      <c r="A213" s="30" t="s">
        <v>152</v>
      </c>
      <c r="B213" s="71" t="s">
        <v>194</v>
      </c>
      <c r="C213" s="69">
        <v>1.2779374999999999</v>
      </c>
      <c r="D213" s="69">
        <f t="shared" si="43"/>
        <v>1.1112500000000001</v>
      </c>
      <c r="E213" s="31"/>
      <c r="F213" s="66">
        <f t="shared" si="46"/>
        <v>0.94456250000000008</v>
      </c>
      <c r="G213" s="68">
        <f t="shared" si="47"/>
        <v>1.0828505124296903</v>
      </c>
      <c r="H213" s="67">
        <f t="shared" si="48"/>
        <v>0.16668750000000002</v>
      </c>
      <c r="I213" s="66">
        <f t="shared" si="49"/>
        <v>1.1895074871468696</v>
      </c>
      <c r="J213" s="32"/>
      <c r="K213" s="70">
        <f t="shared" si="50"/>
        <v>1.3679336102188999</v>
      </c>
      <c r="L213" s="56">
        <f t="shared" si="44"/>
        <v>8.9996110218899972E-2</v>
      </c>
      <c r="M213" s="57">
        <f t="shared" si="45"/>
        <v>7.0422935565236933E-2</v>
      </c>
      <c r="N213" s="60"/>
      <c r="O213" s="70"/>
      <c r="P213" s="33"/>
      <c r="Q213" s="73">
        <v>0</v>
      </c>
      <c r="R213" s="61">
        <v>15.63</v>
      </c>
      <c r="S213" s="61">
        <v>18.214700000000001</v>
      </c>
      <c r="T213" s="35">
        <f t="shared" si="51"/>
        <v>0</v>
      </c>
      <c r="U213" s="76">
        <v>0.8</v>
      </c>
      <c r="V213" s="62">
        <v>94.6</v>
      </c>
      <c r="W213" s="62">
        <v>102.6</v>
      </c>
      <c r="X213" s="54">
        <f t="shared" si="52"/>
        <v>0.86765327695560268</v>
      </c>
      <c r="Y213" s="79">
        <v>0.1</v>
      </c>
      <c r="Z213" s="37">
        <v>91.3</v>
      </c>
      <c r="AA213" s="37">
        <v>102.4</v>
      </c>
      <c r="AB213" s="38">
        <f t="shared" si="53"/>
        <v>0.11215772179627603</v>
      </c>
      <c r="AC213" s="82">
        <v>0.1</v>
      </c>
      <c r="AD213" s="40">
        <v>98.7</v>
      </c>
      <c r="AE213" s="40">
        <v>101.7</v>
      </c>
      <c r="AF213" s="41">
        <f t="shared" si="54"/>
        <v>0.10303951367781156</v>
      </c>
      <c r="AG213" s="42">
        <v>0</v>
      </c>
      <c r="AH213" s="43">
        <v>119.6</v>
      </c>
      <c r="AI213" s="43">
        <v>155.19999999999999</v>
      </c>
      <c r="AJ213" s="44">
        <f t="shared" si="55"/>
        <v>0</v>
      </c>
      <c r="AK213" s="45">
        <v>0</v>
      </c>
      <c r="AL213" s="46">
        <v>1</v>
      </c>
      <c r="AM213" s="46">
        <v>1</v>
      </c>
      <c r="AN213" s="47">
        <f t="shared" si="56"/>
        <v>0</v>
      </c>
      <c r="AO213" s="48">
        <f t="shared" si="57"/>
        <v>1</v>
      </c>
    </row>
    <row r="214" spans="1:41" s="49" customFormat="1" x14ac:dyDescent="0.3">
      <c r="A214" s="30" t="s">
        <v>192</v>
      </c>
      <c r="B214" s="71" t="s">
        <v>194</v>
      </c>
      <c r="C214" s="69">
        <v>2.5602564999999999</v>
      </c>
      <c r="D214" s="69">
        <f t="shared" si="43"/>
        <v>2.2263100000000002</v>
      </c>
      <c r="E214" s="31"/>
      <c r="F214" s="66">
        <f t="shared" si="46"/>
        <v>1.8923635000000001</v>
      </c>
      <c r="G214" s="68">
        <f t="shared" si="47"/>
        <v>1.0828505124296903</v>
      </c>
      <c r="H214" s="67">
        <f t="shared" si="48"/>
        <v>0.33394650000000003</v>
      </c>
      <c r="I214" s="66">
        <f t="shared" si="49"/>
        <v>2.3830932856782425</v>
      </c>
      <c r="J214" s="32"/>
      <c r="K214" s="70">
        <f t="shared" si="50"/>
        <v>2.7405572785299785</v>
      </c>
      <c r="L214" s="56">
        <f t="shared" si="44"/>
        <v>0.18030077852997861</v>
      </c>
      <c r="M214" s="57">
        <f t="shared" si="45"/>
        <v>7.0422935565236766E-2</v>
      </c>
      <c r="N214" s="60"/>
      <c r="O214" s="70"/>
      <c r="P214" s="33"/>
      <c r="Q214" s="73">
        <v>0</v>
      </c>
      <c r="R214" s="61">
        <v>15.63</v>
      </c>
      <c r="S214" s="61">
        <v>18.214700000000001</v>
      </c>
      <c r="T214" s="35">
        <f t="shared" si="51"/>
        <v>0</v>
      </c>
      <c r="U214" s="76">
        <v>0.8</v>
      </c>
      <c r="V214" s="62">
        <v>94.6</v>
      </c>
      <c r="W214" s="62">
        <v>102.6</v>
      </c>
      <c r="X214" s="54">
        <f t="shared" si="52"/>
        <v>0.86765327695560268</v>
      </c>
      <c r="Y214" s="79">
        <v>0.1</v>
      </c>
      <c r="Z214" s="37">
        <v>91.3</v>
      </c>
      <c r="AA214" s="37">
        <v>102.4</v>
      </c>
      <c r="AB214" s="38">
        <f t="shared" si="53"/>
        <v>0.11215772179627603</v>
      </c>
      <c r="AC214" s="82">
        <v>0.1</v>
      </c>
      <c r="AD214" s="40">
        <v>98.7</v>
      </c>
      <c r="AE214" s="40">
        <v>101.7</v>
      </c>
      <c r="AF214" s="41">
        <f t="shared" si="54"/>
        <v>0.10303951367781156</v>
      </c>
      <c r="AG214" s="42">
        <v>0</v>
      </c>
      <c r="AH214" s="43">
        <v>119.6</v>
      </c>
      <c r="AI214" s="43">
        <v>155.19999999999999</v>
      </c>
      <c r="AJ214" s="44">
        <f t="shared" si="55"/>
        <v>0</v>
      </c>
      <c r="AK214" s="45">
        <v>0</v>
      </c>
      <c r="AL214" s="46">
        <v>1</v>
      </c>
      <c r="AM214" s="46">
        <v>1</v>
      </c>
      <c r="AN214" s="47">
        <f t="shared" si="56"/>
        <v>0</v>
      </c>
      <c r="AO214" s="48">
        <f t="shared" si="57"/>
        <v>1</v>
      </c>
    </row>
    <row r="215" spans="1:41" s="49" customFormat="1" x14ac:dyDescent="0.3">
      <c r="A215" s="30" t="s">
        <v>193</v>
      </c>
      <c r="B215" s="71" t="s">
        <v>194</v>
      </c>
      <c r="C215" s="69">
        <v>0.79289280000000006</v>
      </c>
      <c r="D215" s="69">
        <f t="shared" si="43"/>
        <v>0.68947200000000008</v>
      </c>
      <c r="E215" s="31"/>
      <c r="F215" s="66">
        <f t="shared" ref="F215:F278" si="58">D215*85%</f>
        <v>0.58605120000000011</v>
      </c>
      <c r="G215" s="68">
        <f t="shared" ref="G215:G278" si="59">T215+X215+AB215+AF215+AJ215+AN215</f>
        <v>1.1474915412962245</v>
      </c>
      <c r="H215" s="67">
        <f t="shared" ref="H215:H278" si="60">D215*15%</f>
        <v>0.10342080000000001</v>
      </c>
      <c r="I215" s="66">
        <f t="shared" ref="I215:I278" si="61">(F215*G215)+H215</f>
        <v>0.77590959476650201</v>
      </c>
      <c r="J215" s="32"/>
      <c r="K215" s="70">
        <f t="shared" ref="K215:K278" si="62">I215*1.15</f>
        <v>0.89229603398147728</v>
      </c>
      <c r="L215" s="56">
        <f t="shared" si="44"/>
        <v>9.9403233981477213E-2</v>
      </c>
      <c r="M215" s="57">
        <f t="shared" si="45"/>
        <v>0.12536781010179082</v>
      </c>
      <c r="N215" s="60"/>
      <c r="O215" s="70"/>
      <c r="P215" s="33"/>
      <c r="Q215" s="73">
        <v>0.8</v>
      </c>
      <c r="R215" s="61">
        <v>15.63</v>
      </c>
      <c r="S215" s="61">
        <v>18.214700000000001</v>
      </c>
      <c r="T215" s="35">
        <f t="shared" ref="T215:T278" si="63">Q215*(S215/R215)</f>
        <v>0.93229430582213701</v>
      </c>
      <c r="U215" s="76">
        <v>-5.5511151231257827E-17</v>
      </c>
      <c r="V215" s="62">
        <v>94.6</v>
      </c>
      <c r="W215" s="62">
        <v>102.6</v>
      </c>
      <c r="X215" s="54">
        <f t="shared" ref="X215:X278" si="64">U215*(W215/V215)</f>
        <v>-6.0205540341723609E-17</v>
      </c>
      <c r="Y215" s="79">
        <v>0.1</v>
      </c>
      <c r="Z215" s="37">
        <v>91.3</v>
      </c>
      <c r="AA215" s="37">
        <v>102.4</v>
      </c>
      <c r="AB215" s="38">
        <f t="shared" ref="AB215:AB278" si="65">Y215*(AA215/Z215)</f>
        <v>0.11215772179627603</v>
      </c>
      <c r="AC215" s="82">
        <v>0.1</v>
      </c>
      <c r="AD215" s="40">
        <v>98.7</v>
      </c>
      <c r="AE215" s="40">
        <v>101.7</v>
      </c>
      <c r="AF215" s="41">
        <f t="shared" ref="AF215:AF278" si="66">AC215*(AE215/AD215)</f>
        <v>0.10303951367781156</v>
      </c>
      <c r="AG215" s="42">
        <v>0</v>
      </c>
      <c r="AH215" s="43">
        <v>119.6</v>
      </c>
      <c r="AI215" s="43">
        <v>155.19999999999999</v>
      </c>
      <c r="AJ215" s="44">
        <f t="shared" ref="AJ215:AJ278" si="67">AG215*(AI215/AH215)</f>
        <v>0</v>
      </c>
      <c r="AK215" s="45">
        <v>0</v>
      </c>
      <c r="AL215" s="46">
        <v>1</v>
      </c>
      <c r="AM215" s="46">
        <v>1</v>
      </c>
      <c r="AN215" s="47">
        <f t="shared" ref="AN215:AN278" si="68">AK215*(AM215/AL215)</f>
        <v>0</v>
      </c>
      <c r="AO215" s="48">
        <f t="shared" ref="AO215:AO278" si="69">Q215+U215+Y215+AC215+AG215+AK215</f>
        <v>1</v>
      </c>
    </row>
    <row r="216" spans="1:41" s="49" customFormat="1" x14ac:dyDescent="0.3">
      <c r="A216" s="30" t="s">
        <v>133</v>
      </c>
      <c r="B216" s="71" t="s">
        <v>194</v>
      </c>
      <c r="C216" s="69">
        <v>1.127</v>
      </c>
      <c r="D216" s="69">
        <f t="shared" ref="D216:D279" si="70">C216/1.15</f>
        <v>0.98000000000000009</v>
      </c>
      <c r="E216" s="31"/>
      <c r="F216" s="66">
        <f t="shared" si="58"/>
        <v>0.83300000000000007</v>
      </c>
      <c r="G216" s="68">
        <f t="shared" si="59"/>
        <v>1.0737323043112257</v>
      </c>
      <c r="H216" s="67">
        <f t="shared" si="60"/>
        <v>0.14700000000000002</v>
      </c>
      <c r="I216" s="66">
        <f t="shared" si="61"/>
        <v>1.0414190094912512</v>
      </c>
      <c r="J216" s="32"/>
      <c r="K216" s="70">
        <f t="shared" si="62"/>
        <v>1.1976318609149388</v>
      </c>
      <c r="L216" s="56">
        <f t="shared" ref="L216:L279" si="71">K216-C216</f>
        <v>7.0631860914938782E-2</v>
      </c>
      <c r="M216" s="57">
        <f t="shared" ref="M216:M279" si="72">L216/C216</f>
        <v>6.267245866454195E-2</v>
      </c>
      <c r="N216" s="60"/>
      <c r="O216" s="70"/>
      <c r="P216" s="33"/>
      <c r="Q216" s="73">
        <v>0</v>
      </c>
      <c r="R216" s="61">
        <v>15.63</v>
      </c>
      <c r="S216" s="61">
        <v>18.214700000000001</v>
      </c>
      <c r="T216" s="35">
        <f t="shared" si="63"/>
        <v>0</v>
      </c>
      <c r="U216" s="76">
        <v>0.8</v>
      </c>
      <c r="V216" s="62">
        <v>94.6</v>
      </c>
      <c r="W216" s="62">
        <v>102.6</v>
      </c>
      <c r="X216" s="54">
        <f t="shared" si="64"/>
        <v>0.86765327695560268</v>
      </c>
      <c r="Y216" s="79">
        <v>0</v>
      </c>
      <c r="Z216" s="37">
        <v>91.3</v>
      </c>
      <c r="AA216" s="37">
        <v>102.4</v>
      </c>
      <c r="AB216" s="38">
        <f t="shared" si="65"/>
        <v>0</v>
      </c>
      <c r="AC216" s="82">
        <v>0.2</v>
      </c>
      <c r="AD216" s="40">
        <v>98.7</v>
      </c>
      <c r="AE216" s="40">
        <v>101.7</v>
      </c>
      <c r="AF216" s="41">
        <f t="shared" si="66"/>
        <v>0.20607902735562311</v>
      </c>
      <c r="AG216" s="42">
        <v>0</v>
      </c>
      <c r="AH216" s="43">
        <v>119.6</v>
      </c>
      <c r="AI216" s="43">
        <v>155.19999999999999</v>
      </c>
      <c r="AJ216" s="44">
        <f t="shared" si="67"/>
        <v>0</v>
      </c>
      <c r="AK216" s="45">
        <v>0</v>
      </c>
      <c r="AL216" s="46">
        <v>1</v>
      </c>
      <c r="AM216" s="46">
        <v>1</v>
      </c>
      <c r="AN216" s="47">
        <f t="shared" si="68"/>
        <v>0</v>
      </c>
      <c r="AO216" s="48">
        <f t="shared" si="69"/>
        <v>1</v>
      </c>
    </row>
    <row r="217" spans="1:41" s="49" customFormat="1" hidden="1" x14ac:dyDescent="0.3">
      <c r="A217" s="30" t="s">
        <v>195</v>
      </c>
      <c r="B217" s="71" t="s">
        <v>196</v>
      </c>
      <c r="C217" s="69">
        <v>2.625</v>
      </c>
      <c r="D217" s="69">
        <f t="shared" si="70"/>
        <v>2.2826086956521743</v>
      </c>
      <c r="E217" s="31"/>
      <c r="F217" s="66">
        <f t="shared" si="58"/>
        <v>1.9402173913043481</v>
      </c>
      <c r="G217" s="68">
        <f t="shared" si="59"/>
        <v>1.0514961675712202</v>
      </c>
      <c r="H217" s="67">
        <f t="shared" si="60"/>
        <v>0.34239130434782611</v>
      </c>
      <c r="I217" s="66">
        <f t="shared" si="61"/>
        <v>2.3825224555593789</v>
      </c>
      <c r="J217" s="32"/>
      <c r="K217" s="70">
        <f t="shared" si="62"/>
        <v>2.7399008238932856</v>
      </c>
      <c r="L217" s="56">
        <f t="shared" si="71"/>
        <v>0.1149008238932856</v>
      </c>
      <c r="M217" s="57">
        <f t="shared" si="72"/>
        <v>4.3771742435537372E-2</v>
      </c>
      <c r="N217" s="60"/>
      <c r="O217" s="64"/>
      <c r="P217" s="33"/>
      <c r="Q217" s="73">
        <v>0</v>
      </c>
      <c r="R217" s="61">
        <v>15.63</v>
      </c>
      <c r="S217" s="61">
        <v>18.411000000000001</v>
      </c>
      <c r="T217" s="35">
        <f t="shared" si="63"/>
        <v>0</v>
      </c>
      <c r="U217" s="76">
        <v>0.8</v>
      </c>
      <c r="V217" s="62">
        <v>121.7</v>
      </c>
      <c r="W217" s="62">
        <v>127.5</v>
      </c>
      <c r="X217" s="54">
        <f t="shared" si="64"/>
        <v>0.838126540673788</v>
      </c>
      <c r="Y217" s="79">
        <v>0.1</v>
      </c>
      <c r="Z217" s="37">
        <v>106</v>
      </c>
      <c r="AA217" s="37">
        <v>112.7</v>
      </c>
      <c r="AB217" s="38">
        <f t="shared" si="65"/>
        <v>0.10632075471698113</v>
      </c>
      <c r="AC217" s="82">
        <v>0.1</v>
      </c>
      <c r="AD217" s="40">
        <v>106.4</v>
      </c>
      <c r="AE217" s="40">
        <v>113.9</v>
      </c>
      <c r="AF217" s="41">
        <f t="shared" si="66"/>
        <v>0.10704887218045114</v>
      </c>
      <c r="AG217" s="42">
        <v>0</v>
      </c>
      <c r="AH217" s="43">
        <v>103.4</v>
      </c>
      <c r="AI217" s="43">
        <v>110</v>
      </c>
      <c r="AJ217" s="44">
        <f t="shared" si="67"/>
        <v>0</v>
      </c>
      <c r="AK217" s="45">
        <v>0</v>
      </c>
      <c r="AL217" s="46">
        <v>1</v>
      </c>
      <c r="AM217" s="46">
        <v>1</v>
      </c>
      <c r="AN217" s="47">
        <f t="shared" si="68"/>
        <v>0</v>
      </c>
      <c r="AO217" s="48">
        <f t="shared" si="69"/>
        <v>1</v>
      </c>
    </row>
    <row r="218" spans="1:41" s="49" customFormat="1" hidden="1" x14ac:dyDescent="0.3">
      <c r="A218" s="30" t="s">
        <v>187</v>
      </c>
      <c r="B218" s="71" t="s">
        <v>197</v>
      </c>
      <c r="C218" s="69">
        <v>2.9</v>
      </c>
      <c r="D218" s="69">
        <f t="shared" si="70"/>
        <v>2.5217391304347827</v>
      </c>
      <c r="E218" s="31"/>
      <c r="F218" s="66">
        <f t="shared" si="58"/>
        <v>2.1434782608695651</v>
      </c>
      <c r="G218" s="68">
        <f t="shared" si="59"/>
        <v>1.1779270633397314</v>
      </c>
      <c r="H218" s="67">
        <f t="shared" si="60"/>
        <v>0.37826086956521737</v>
      </c>
      <c r="I218" s="66">
        <f t="shared" si="61"/>
        <v>2.9031219227238587</v>
      </c>
      <c r="J218" s="32"/>
      <c r="K218" s="70">
        <f t="shared" si="62"/>
        <v>3.3385902111324373</v>
      </c>
      <c r="L218" s="56">
        <f t="shared" si="71"/>
        <v>0.43859021113243735</v>
      </c>
      <c r="M218" s="57">
        <f t="shared" si="72"/>
        <v>0.15123800383877151</v>
      </c>
      <c r="N218" s="60"/>
      <c r="O218" s="64"/>
      <c r="P218" s="33"/>
      <c r="Q218" s="34">
        <v>1</v>
      </c>
      <c r="R218" s="61">
        <v>15.63</v>
      </c>
      <c r="S218" s="61">
        <v>18.411000000000001</v>
      </c>
      <c r="T218" s="35">
        <f t="shared" si="63"/>
        <v>1.1779270633397314</v>
      </c>
      <c r="U218" s="53">
        <v>0</v>
      </c>
      <c r="V218" s="62">
        <v>121.7</v>
      </c>
      <c r="W218" s="62">
        <v>127.5</v>
      </c>
      <c r="X218" s="54">
        <f t="shared" si="64"/>
        <v>0</v>
      </c>
      <c r="Y218" s="36">
        <v>0</v>
      </c>
      <c r="Z218" s="37">
        <v>106</v>
      </c>
      <c r="AA218" s="37">
        <v>112.7</v>
      </c>
      <c r="AB218" s="38">
        <f t="shared" si="65"/>
        <v>0</v>
      </c>
      <c r="AC218" s="39">
        <v>0</v>
      </c>
      <c r="AD218" s="40">
        <v>106.4</v>
      </c>
      <c r="AE218" s="40">
        <v>113.9</v>
      </c>
      <c r="AF218" s="41">
        <f t="shared" si="66"/>
        <v>0</v>
      </c>
      <c r="AG218" s="42">
        <v>0</v>
      </c>
      <c r="AH218" s="43">
        <v>103.4</v>
      </c>
      <c r="AI218" s="43">
        <v>110</v>
      </c>
      <c r="AJ218" s="44">
        <f t="shared" si="67"/>
        <v>0</v>
      </c>
      <c r="AK218" s="45">
        <v>0</v>
      </c>
      <c r="AL218" s="46">
        <v>1</v>
      </c>
      <c r="AM218" s="46">
        <v>1</v>
      </c>
      <c r="AN218" s="47">
        <f t="shared" si="68"/>
        <v>0</v>
      </c>
      <c r="AO218" s="48">
        <f t="shared" si="69"/>
        <v>1</v>
      </c>
    </row>
    <row r="219" spans="1:41" s="49" customFormat="1" hidden="1" x14ac:dyDescent="0.3">
      <c r="A219" s="30" t="s">
        <v>188</v>
      </c>
      <c r="B219" s="71" t="s">
        <v>197</v>
      </c>
      <c r="C219" s="69">
        <v>2.9</v>
      </c>
      <c r="D219" s="69">
        <f t="shared" si="70"/>
        <v>2.5217391304347827</v>
      </c>
      <c r="E219" s="31"/>
      <c r="F219" s="66">
        <f t="shared" si="58"/>
        <v>2.1434782608695651</v>
      </c>
      <c r="G219" s="68">
        <f t="shared" si="59"/>
        <v>1.1779270633397314</v>
      </c>
      <c r="H219" s="67">
        <f t="shared" si="60"/>
        <v>0.37826086956521737</v>
      </c>
      <c r="I219" s="66">
        <f t="shared" si="61"/>
        <v>2.9031219227238587</v>
      </c>
      <c r="J219" s="32"/>
      <c r="K219" s="70">
        <f t="shared" si="62"/>
        <v>3.3385902111324373</v>
      </c>
      <c r="L219" s="56">
        <f t="shared" si="71"/>
        <v>0.43859021113243735</v>
      </c>
      <c r="M219" s="57">
        <f t="shared" si="72"/>
        <v>0.15123800383877151</v>
      </c>
      <c r="N219" s="60"/>
      <c r="O219" s="64"/>
      <c r="P219" s="33"/>
      <c r="Q219" s="34">
        <v>1</v>
      </c>
      <c r="R219" s="61">
        <v>15.63</v>
      </c>
      <c r="S219" s="61">
        <v>18.411000000000001</v>
      </c>
      <c r="T219" s="35">
        <f t="shared" si="63"/>
        <v>1.1779270633397314</v>
      </c>
      <c r="U219" s="53">
        <v>0</v>
      </c>
      <c r="V219" s="62">
        <v>121.7</v>
      </c>
      <c r="W219" s="62">
        <v>127.5</v>
      </c>
      <c r="X219" s="54">
        <f t="shared" si="64"/>
        <v>0</v>
      </c>
      <c r="Y219" s="36">
        <v>0</v>
      </c>
      <c r="Z219" s="37">
        <v>106</v>
      </c>
      <c r="AA219" s="37">
        <v>112.7</v>
      </c>
      <c r="AB219" s="38">
        <f t="shared" si="65"/>
        <v>0</v>
      </c>
      <c r="AC219" s="39">
        <v>0</v>
      </c>
      <c r="AD219" s="40">
        <v>106.4</v>
      </c>
      <c r="AE219" s="40">
        <v>113.9</v>
      </c>
      <c r="AF219" s="41">
        <f t="shared" si="66"/>
        <v>0</v>
      </c>
      <c r="AG219" s="42">
        <v>0</v>
      </c>
      <c r="AH219" s="43">
        <v>103.4</v>
      </c>
      <c r="AI219" s="43">
        <v>110</v>
      </c>
      <c r="AJ219" s="44">
        <f t="shared" si="67"/>
        <v>0</v>
      </c>
      <c r="AK219" s="45">
        <v>0</v>
      </c>
      <c r="AL219" s="46">
        <v>1</v>
      </c>
      <c r="AM219" s="46">
        <v>1</v>
      </c>
      <c r="AN219" s="47">
        <f t="shared" si="68"/>
        <v>0</v>
      </c>
      <c r="AO219" s="48">
        <f t="shared" si="69"/>
        <v>1</v>
      </c>
    </row>
    <row r="220" spans="1:41" s="49" customFormat="1" x14ac:dyDescent="0.3">
      <c r="A220" s="30" t="s">
        <v>199</v>
      </c>
      <c r="B220" s="71" t="s">
        <v>198</v>
      </c>
      <c r="C220" s="69">
        <v>1.1499999999999999</v>
      </c>
      <c r="D220" s="69">
        <f t="shared" si="70"/>
        <v>1</v>
      </c>
      <c r="E220" s="31"/>
      <c r="F220" s="66">
        <f t="shared" si="58"/>
        <v>0.85</v>
      </c>
      <c r="G220" s="68">
        <f t="shared" si="59"/>
        <v>1.1445077185220658</v>
      </c>
      <c r="H220" s="67">
        <f t="shared" si="60"/>
        <v>0.15</v>
      </c>
      <c r="I220" s="66">
        <f t="shared" si="61"/>
        <v>1.1228315607437558</v>
      </c>
      <c r="J220" s="32"/>
      <c r="K220" s="70">
        <v>1.31</v>
      </c>
      <c r="L220" s="56">
        <f t="shared" si="71"/>
        <v>0.16000000000000014</v>
      </c>
      <c r="M220" s="57">
        <f t="shared" si="72"/>
        <v>0.13913043478260884</v>
      </c>
      <c r="N220" s="60"/>
      <c r="O220" s="70">
        <v>1.2066036820915889</v>
      </c>
      <c r="P220" s="33"/>
      <c r="Q220" s="34">
        <v>0.7</v>
      </c>
      <c r="R220" s="61">
        <v>15.63</v>
      </c>
      <c r="S220" s="61">
        <v>18.411000000000001</v>
      </c>
      <c r="T220" s="35">
        <f t="shared" si="63"/>
        <v>0.8245489443378119</v>
      </c>
      <c r="U220" s="53">
        <v>0</v>
      </c>
      <c r="V220" s="62">
        <v>129.1</v>
      </c>
      <c r="W220" s="62">
        <v>130.80000000000001</v>
      </c>
      <c r="X220" s="54">
        <f t="shared" si="64"/>
        <v>0</v>
      </c>
      <c r="Y220" s="36">
        <v>0.1</v>
      </c>
      <c r="Z220" s="37">
        <v>106</v>
      </c>
      <c r="AA220" s="37">
        <v>112.7</v>
      </c>
      <c r="AB220" s="38">
        <f t="shared" si="65"/>
        <v>0.10632075471698113</v>
      </c>
      <c r="AC220" s="39">
        <v>0.1</v>
      </c>
      <c r="AD220" s="40">
        <v>106.4</v>
      </c>
      <c r="AE220" s="40">
        <v>113.9</v>
      </c>
      <c r="AF220" s="41">
        <f t="shared" si="66"/>
        <v>0.10704887218045114</v>
      </c>
      <c r="AG220" s="42">
        <v>0.1</v>
      </c>
      <c r="AH220" s="43">
        <v>103.2</v>
      </c>
      <c r="AI220" s="43">
        <v>110</v>
      </c>
      <c r="AJ220" s="44">
        <f t="shared" si="67"/>
        <v>0.1065891472868217</v>
      </c>
      <c r="AK220" s="45">
        <v>0</v>
      </c>
      <c r="AL220" s="46">
        <v>1</v>
      </c>
      <c r="AM220" s="46">
        <v>1</v>
      </c>
      <c r="AN220" s="47">
        <f t="shared" si="68"/>
        <v>0</v>
      </c>
      <c r="AO220" s="48">
        <f t="shared" si="69"/>
        <v>0.99999999999999989</v>
      </c>
    </row>
    <row r="221" spans="1:41" s="49" customFormat="1" x14ac:dyDescent="0.3">
      <c r="A221" s="30" t="s">
        <v>152</v>
      </c>
      <c r="B221" s="71" t="s">
        <v>198</v>
      </c>
      <c r="C221" s="69">
        <v>1.25</v>
      </c>
      <c r="D221" s="69">
        <f t="shared" si="70"/>
        <v>1.0869565217391306</v>
      </c>
      <c r="E221" s="31"/>
      <c r="F221" s="66">
        <f t="shared" si="58"/>
        <v>0.92391304347826098</v>
      </c>
      <c r="G221" s="68">
        <f t="shared" si="59"/>
        <v>1.1445077185220658</v>
      </c>
      <c r="H221" s="67">
        <f t="shared" si="60"/>
        <v>0.1630434782608696</v>
      </c>
      <c r="I221" s="66">
        <f t="shared" si="61"/>
        <v>1.2204690877649522</v>
      </c>
      <c r="J221" s="32"/>
      <c r="K221" s="70">
        <v>1.42</v>
      </c>
      <c r="L221" s="56">
        <f t="shared" si="71"/>
        <v>0.16999999999999993</v>
      </c>
      <c r="M221" s="57">
        <f t="shared" si="72"/>
        <v>0.13599999999999995</v>
      </c>
      <c r="N221" s="60"/>
      <c r="O221" s="70">
        <v>1.3115257414039012</v>
      </c>
      <c r="P221" s="33"/>
      <c r="Q221" s="34">
        <v>0.7</v>
      </c>
      <c r="R221" s="61">
        <v>15.63</v>
      </c>
      <c r="S221" s="61">
        <v>18.411000000000001</v>
      </c>
      <c r="T221" s="35">
        <f t="shared" si="63"/>
        <v>0.8245489443378119</v>
      </c>
      <c r="U221" s="53">
        <v>0</v>
      </c>
      <c r="V221" s="62">
        <v>129.1</v>
      </c>
      <c r="W221" s="62">
        <v>130.80000000000001</v>
      </c>
      <c r="X221" s="54">
        <f t="shared" si="64"/>
        <v>0</v>
      </c>
      <c r="Y221" s="36">
        <v>0.1</v>
      </c>
      <c r="Z221" s="37">
        <v>106</v>
      </c>
      <c r="AA221" s="37">
        <v>112.7</v>
      </c>
      <c r="AB221" s="38">
        <f t="shared" si="65"/>
        <v>0.10632075471698113</v>
      </c>
      <c r="AC221" s="39">
        <v>0.1</v>
      </c>
      <c r="AD221" s="40">
        <v>106.4</v>
      </c>
      <c r="AE221" s="40">
        <v>113.9</v>
      </c>
      <c r="AF221" s="41">
        <f t="shared" si="66"/>
        <v>0.10704887218045114</v>
      </c>
      <c r="AG221" s="42">
        <v>0.1</v>
      </c>
      <c r="AH221" s="43">
        <v>103.2</v>
      </c>
      <c r="AI221" s="43">
        <v>110</v>
      </c>
      <c r="AJ221" s="44">
        <f t="shared" si="67"/>
        <v>0.1065891472868217</v>
      </c>
      <c r="AK221" s="45">
        <v>0</v>
      </c>
      <c r="AL221" s="46">
        <v>1</v>
      </c>
      <c r="AM221" s="46">
        <v>1</v>
      </c>
      <c r="AN221" s="47">
        <f t="shared" si="68"/>
        <v>0</v>
      </c>
      <c r="AO221" s="48">
        <f t="shared" si="69"/>
        <v>0.99999999999999989</v>
      </c>
    </row>
    <row r="222" spans="1:41" s="49" customFormat="1" x14ac:dyDescent="0.3">
      <c r="A222" s="30" t="s">
        <v>200</v>
      </c>
      <c r="B222" s="71" t="s">
        <v>198</v>
      </c>
      <c r="C222" s="69">
        <v>1</v>
      </c>
      <c r="D222" s="69">
        <f t="shared" si="70"/>
        <v>0.86956521739130443</v>
      </c>
      <c r="E222" s="31"/>
      <c r="F222" s="66">
        <f t="shared" si="58"/>
        <v>0.73913043478260876</v>
      </c>
      <c r="G222" s="68">
        <f t="shared" si="59"/>
        <v>1.1445077185220658</v>
      </c>
      <c r="H222" s="67">
        <f t="shared" si="60"/>
        <v>0.13043478260869565</v>
      </c>
      <c r="I222" s="66">
        <f t="shared" si="61"/>
        <v>0.9763752702119618</v>
      </c>
      <c r="J222" s="32"/>
      <c r="K222" s="70">
        <v>1.1399999999999999</v>
      </c>
      <c r="L222" s="56">
        <f t="shared" si="71"/>
        <v>0.1399999999999999</v>
      </c>
      <c r="M222" s="57">
        <f t="shared" si="72"/>
        <v>0.1399999999999999</v>
      </c>
      <c r="N222" s="60"/>
      <c r="O222" s="70">
        <v>1.0492205931231209</v>
      </c>
      <c r="P222" s="33"/>
      <c r="Q222" s="34">
        <v>0.7</v>
      </c>
      <c r="R222" s="61">
        <v>15.63</v>
      </c>
      <c r="S222" s="61">
        <v>18.411000000000001</v>
      </c>
      <c r="T222" s="35">
        <f t="shared" si="63"/>
        <v>0.8245489443378119</v>
      </c>
      <c r="U222" s="53">
        <v>0</v>
      </c>
      <c r="V222" s="62">
        <v>129.1</v>
      </c>
      <c r="W222" s="62">
        <v>130.80000000000001</v>
      </c>
      <c r="X222" s="54">
        <f t="shared" si="64"/>
        <v>0</v>
      </c>
      <c r="Y222" s="36">
        <v>0.1</v>
      </c>
      <c r="Z222" s="37">
        <v>106</v>
      </c>
      <c r="AA222" s="37">
        <v>112.7</v>
      </c>
      <c r="AB222" s="38">
        <f t="shared" si="65"/>
        <v>0.10632075471698113</v>
      </c>
      <c r="AC222" s="39">
        <v>0.1</v>
      </c>
      <c r="AD222" s="40">
        <v>106.4</v>
      </c>
      <c r="AE222" s="40">
        <v>113.9</v>
      </c>
      <c r="AF222" s="41">
        <f t="shared" si="66"/>
        <v>0.10704887218045114</v>
      </c>
      <c r="AG222" s="42">
        <v>0.1</v>
      </c>
      <c r="AH222" s="43">
        <v>103.2</v>
      </c>
      <c r="AI222" s="43">
        <v>110</v>
      </c>
      <c r="AJ222" s="44">
        <f t="shared" si="67"/>
        <v>0.1065891472868217</v>
      </c>
      <c r="AK222" s="45">
        <v>0</v>
      </c>
      <c r="AL222" s="46">
        <v>1</v>
      </c>
      <c r="AM222" s="46">
        <v>1</v>
      </c>
      <c r="AN222" s="47">
        <f t="shared" si="68"/>
        <v>0</v>
      </c>
      <c r="AO222" s="48">
        <f t="shared" si="69"/>
        <v>0.99999999999999989</v>
      </c>
    </row>
    <row r="223" spans="1:41" s="49" customFormat="1" x14ac:dyDescent="0.3">
      <c r="A223" s="30" t="s">
        <v>195</v>
      </c>
      <c r="B223" s="71" t="s">
        <v>198</v>
      </c>
      <c r="C223" s="69">
        <v>1.1399999999999999</v>
      </c>
      <c r="D223" s="69">
        <f t="shared" si="70"/>
        <v>0.9913043478260869</v>
      </c>
      <c r="E223" s="31"/>
      <c r="F223" s="66">
        <f t="shared" si="58"/>
        <v>0.84260869565217389</v>
      </c>
      <c r="G223" s="68">
        <f t="shared" si="59"/>
        <v>1.1445077185220658</v>
      </c>
      <c r="H223" s="67">
        <f t="shared" si="60"/>
        <v>0.14869565217391303</v>
      </c>
      <c r="I223" s="66">
        <f t="shared" si="61"/>
        <v>1.1130678080416363</v>
      </c>
      <c r="J223" s="32"/>
      <c r="K223" s="70">
        <v>1.3</v>
      </c>
      <c r="L223" s="56">
        <f t="shared" si="71"/>
        <v>0.16000000000000014</v>
      </c>
      <c r="M223" s="57">
        <f t="shared" si="72"/>
        <v>0.14035087719298259</v>
      </c>
      <c r="N223" s="60"/>
      <c r="O223" s="70">
        <v>1.1961114761603577</v>
      </c>
      <c r="P223" s="33"/>
      <c r="Q223" s="34">
        <v>0.7</v>
      </c>
      <c r="R223" s="61">
        <v>15.63</v>
      </c>
      <c r="S223" s="61">
        <v>18.411000000000001</v>
      </c>
      <c r="T223" s="35">
        <f t="shared" si="63"/>
        <v>0.8245489443378119</v>
      </c>
      <c r="U223" s="53">
        <v>0</v>
      </c>
      <c r="V223" s="62">
        <v>129.1</v>
      </c>
      <c r="W223" s="62">
        <v>130.80000000000001</v>
      </c>
      <c r="X223" s="54">
        <f t="shared" si="64"/>
        <v>0</v>
      </c>
      <c r="Y223" s="36">
        <v>0.1</v>
      </c>
      <c r="Z223" s="37">
        <v>106</v>
      </c>
      <c r="AA223" s="37">
        <v>112.7</v>
      </c>
      <c r="AB223" s="38">
        <f t="shared" si="65"/>
        <v>0.10632075471698113</v>
      </c>
      <c r="AC223" s="39">
        <v>0.1</v>
      </c>
      <c r="AD223" s="40">
        <v>106.4</v>
      </c>
      <c r="AE223" s="40">
        <v>113.9</v>
      </c>
      <c r="AF223" s="41">
        <f t="shared" si="66"/>
        <v>0.10704887218045114</v>
      </c>
      <c r="AG223" s="42">
        <v>0.1</v>
      </c>
      <c r="AH223" s="43">
        <v>103.2</v>
      </c>
      <c r="AI223" s="43">
        <v>110</v>
      </c>
      <c r="AJ223" s="44">
        <f t="shared" si="67"/>
        <v>0.1065891472868217</v>
      </c>
      <c r="AK223" s="45">
        <v>0</v>
      </c>
      <c r="AL223" s="46">
        <v>1</v>
      </c>
      <c r="AM223" s="46">
        <v>1</v>
      </c>
      <c r="AN223" s="47">
        <f t="shared" si="68"/>
        <v>0</v>
      </c>
      <c r="AO223" s="48">
        <f t="shared" si="69"/>
        <v>0.99999999999999989</v>
      </c>
    </row>
    <row r="224" spans="1:41" s="49" customFormat="1" ht="14" hidden="1" customHeight="1" x14ac:dyDescent="0.3">
      <c r="A224" s="30" t="s">
        <v>46</v>
      </c>
      <c r="B224" s="71" t="s">
        <v>201</v>
      </c>
      <c r="C224" s="69">
        <v>0.50600000000000001</v>
      </c>
      <c r="D224" s="69">
        <f t="shared" si="70"/>
        <v>0.44000000000000006</v>
      </c>
      <c r="E224" s="31"/>
      <c r="F224" s="66">
        <f t="shared" si="58"/>
        <v>0.37400000000000005</v>
      </c>
      <c r="G224" s="68">
        <f t="shared" si="59"/>
        <v>1.1779270633397314</v>
      </c>
      <c r="H224" s="67">
        <f t="shared" si="60"/>
        <v>6.6000000000000003E-2</v>
      </c>
      <c r="I224" s="66">
        <f t="shared" si="61"/>
        <v>0.50654472168905962</v>
      </c>
      <c r="J224" s="32"/>
      <c r="K224" s="70">
        <f t="shared" si="62"/>
        <v>0.58252642994241854</v>
      </c>
      <c r="L224" s="56">
        <f t="shared" si="71"/>
        <v>7.6526429942418539E-2</v>
      </c>
      <c r="M224" s="57">
        <f t="shared" si="72"/>
        <v>0.15123800383877181</v>
      </c>
      <c r="N224" s="60"/>
      <c r="O224" s="64">
        <v>28.43</v>
      </c>
      <c r="P224" s="33"/>
      <c r="Q224" s="34">
        <v>1</v>
      </c>
      <c r="R224" s="61">
        <v>15.63</v>
      </c>
      <c r="S224" s="61">
        <v>18.411000000000001</v>
      </c>
      <c r="T224" s="35">
        <f t="shared" si="63"/>
        <v>1.1779270633397314</v>
      </c>
      <c r="U224" s="53">
        <v>0</v>
      </c>
      <c r="V224" s="62">
        <v>121.7</v>
      </c>
      <c r="W224" s="62">
        <v>127.5</v>
      </c>
      <c r="X224" s="54">
        <f t="shared" si="64"/>
        <v>0</v>
      </c>
      <c r="Y224" s="36">
        <v>0</v>
      </c>
      <c r="Z224" s="37">
        <v>106</v>
      </c>
      <c r="AA224" s="37">
        <v>112.7</v>
      </c>
      <c r="AB224" s="38">
        <f t="shared" si="65"/>
        <v>0</v>
      </c>
      <c r="AC224" s="39">
        <v>0</v>
      </c>
      <c r="AD224" s="40">
        <v>106.4</v>
      </c>
      <c r="AE224" s="40">
        <v>113.9</v>
      </c>
      <c r="AF224" s="41">
        <f t="shared" si="66"/>
        <v>0</v>
      </c>
      <c r="AG224" s="42">
        <v>0</v>
      </c>
      <c r="AH224" s="43">
        <v>103.4</v>
      </c>
      <c r="AI224" s="43">
        <v>110</v>
      </c>
      <c r="AJ224" s="44">
        <f t="shared" si="67"/>
        <v>0</v>
      </c>
      <c r="AK224" s="45">
        <v>0</v>
      </c>
      <c r="AL224" s="46">
        <v>1</v>
      </c>
      <c r="AM224" s="46">
        <v>1</v>
      </c>
      <c r="AN224" s="47">
        <f t="shared" si="68"/>
        <v>0</v>
      </c>
      <c r="AO224" s="48">
        <f t="shared" si="69"/>
        <v>1</v>
      </c>
    </row>
    <row r="225" spans="1:41" s="49" customFormat="1" ht="14" hidden="1" customHeight="1" x14ac:dyDescent="0.3">
      <c r="A225" s="30" t="s">
        <v>47</v>
      </c>
      <c r="B225" s="71" t="s">
        <v>201</v>
      </c>
      <c r="C225" s="69">
        <v>0.50600000000000001</v>
      </c>
      <c r="D225" s="69">
        <f t="shared" si="70"/>
        <v>0.44000000000000006</v>
      </c>
      <c r="E225" s="31"/>
      <c r="F225" s="66">
        <f t="shared" si="58"/>
        <v>0.37400000000000005</v>
      </c>
      <c r="G225" s="68">
        <f t="shared" si="59"/>
        <v>1.1779270633397314</v>
      </c>
      <c r="H225" s="67">
        <f t="shared" si="60"/>
        <v>6.6000000000000003E-2</v>
      </c>
      <c r="I225" s="66">
        <f t="shared" si="61"/>
        <v>0.50654472168905962</v>
      </c>
      <c r="J225" s="32"/>
      <c r="K225" s="70">
        <f t="shared" si="62"/>
        <v>0.58252642994241854</v>
      </c>
      <c r="L225" s="56">
        <f t="shared" si="71"/>
        <v>7.6526429942418539E-2</v>
      </c>
      <c r="M225" s="57">
        <f t="shared" si="72"/>
        <v>0.15123800383877181</v>
      </c>
      <c r="N225" s="60"/>
      <c r="O225" s="64">
        <v>32.47</v>
      </c>
      <c r="P225" s="33"/>
      <c r="Q225" s="34">
        <v>1</v>
      </c>
      <c r="R225" s="61">
        <v>15.63</v>
      </c>
      <c r="S225" s="61">
        <v>18.411000000000001</v>
      </c>
      <c r="T225" s="35">
        <f t="shared" si="63"/>
        <v>1.1779270633397314</v>
      </c>
      <c r="U225" s="53">
        <v>0</v>
      </c>
      <c r="V225" s="62">
        <v>121.7</v>
      </c>
      <c r="W225" s="62">
        <v>127.5</v>
      </c>
      <c r="X225" s="54">
        <f t="shared" si="64"/>
        <v>0</v>
      </c>
      <c r="Y225" s="36">
        <v>0</v>
      </c>
      <c r="Z225" s="37">
        <v>106</v>
      </c>
      <c r="AA225" s="37">
        <v>112.7</v>
      </c>
      <c r="AB225" s="38">
        <f t="shared" si="65"/>
        <v>0</v>
      </c>
      <c r="AC225" s="39">
        <v>0</v>
      </c>
      <c r="AD225" s="40">
        <v>106.4</v>
      </c>
      <c r="AE225" s="40">
        <v>113.9</v>
      </c>
      <c r="AF225" s="41">
        <f t="shared" si="66"/>
        <v>0</v>
      </c>
      <c r="AG225" s="42">
        <v>0</v>
      </c>
      <c r="AH225" s="43">
        <v>103.4</v>
      </c>
      <c r="AI225" s="43">
        <v>110</v>
      </c>
      <c r="AJ225" s="44">
        <f t="shared" si="67"/>
        <v>0</v>
      </c>
      <c r="AK225" s="45">
        <v>0</v>
      </c>
      <c r="AL225" s="46">
        <v>1</v>
      </c>
      <c r="AM225" s="46">
        <v>1</v>
      </c>
      <c r="AN225" s="47">
        <f t="shared" si="68"/>
        <v>0</v>
      </c>
      <c r="AO225" s="48">
        <f t="shared" si="69"/>
        <v>1</v>
      </c>
    </row>
    <row r="226" spans="1:41" s="49" customFormat="1" ht="26" hidden="1" customHeight="1" x14ac:dyDescent="0.3">
      <c r="A226" s="30" t="s">
        <v>203</v>
      </c>
      <c r="B226" s="71" t="s">
        <v>202</v>
      </c>
      <c r="C226" s="69">
        <v>2.95</v>
      </c>
      <c r="D226" s="69">
        <f t="shared" si="70"/>
        <v>2.5652173913043481</v>
      </c>
      <c r="E226" s="31"/>
      <c r="F226" s="66">
        <f t="shared" si="58"/>
        <v>2.1804347826086961</v>
      </c>
      <c r="G226" s="68">
        <f t="shared" si="59"/>
        <v>1.0922251069628615</v>
      </c>
      <c r="H226" s="67">
        <f t="shared" si="60"/>
        <v>0.38478260869565223</v>
      </c>
      <c r="I226" s="66">
        <f t="shared" si="61"/>
        <v>2.7663082223559785</v>
      </c>
      <c r="J226" s="32"/>
      <c r="K226" s="70">
        <f t="shared" si="62"/>
        <v>3.1812544557093752</v>
      </c>
      <c r="L226" s="56">
        <f t="shared" si="71"/>
        <v>0.23125445570937497</v>
      </c>
      <c r="M226" s="57">
        <f t="shared" si="72"/>
        <v>7.8391340918432195E-2</v>
      </c>
      <c r="N226" s="60"/>
      <c r="O226" s="64">
        <v>35.409999999999997</v>
      </c>
      <c r="P226" s="33"/>
      <c r="Q226" s="34">
        <v>0.3</v>
      </c>
      <c r="R226" s="61">
        <v>15.63</v>
      </c>
      <c r="S226" s="61">
        <v>18.411000000000001</v>
      </c>
      <c r="T226" s="35">
        <f t="shared" si="63"/>
        <v>0.3533781190019194</v>
      </c>
      <c r="U226" s="53">
        <v>0.4</v>
      </c>
      <c r="V226" s="62">
        <v>121.7</v>
      </c>
      <c r="W226" s="62">
        <v>127.5</v>
      </c>
      <c r="X226" s="54">
        <f t="shared" si="64"/>
        <v>0.419063270336894</v>
      </c>
      <c r="Y226" s="36">
        <v>0.05</v>
      </c>
      <c r="Z226" s="37">
        <v>106</v>
      </c>
      <c r="AA226" s="37">
        <v>112.7</v>
      </c>
      <c r="AB226" s="38">
        <f t="shared" si="65"/>
        <v>5.3160377358490565E-2</v>
      </c>
      <c r="AC226" s="39">
        <v>0.1</v>
      </c>
      <c r="AD226" s="40">
        <v>106.4</v>
      </c>
      <c r="AE226" s="40">
        <v>113.9</v>
      </c>
      <c r="AF226" s="41">
        <f t="shared" si="66"/>
        <v>0.10704887218045114</v>
      </c>
      <c r="AG226" s="42">
        <v>0.15</v>
      </c>
      <c r="AH226" s="43">
        <v>103.4</v>
      </c>
      <c r="AI226" s="43">
        <v>110</v>
      </c>
      <c r="AJ226" s="44">
        <f t="shared" si="67"/>
        <v>0.15957446808510636</v>
      </c>
      <c r="AK226" s="45">
        <v>0</v>
      </c>
      <c r="AL226" s="46">
        <v>1</v>
      </c>
      <c r="AM226" s="46">
        <v>1</v>
      </c>
      <c r="AN226" s="47">
        <f t="shared" si="68"/>
        <v>0</v>
      </c>
      <c r="AO226" s="48">
        <f t="shared" si="69"/>
        <v>1</v>
      </c>
    </row>
    <row r="227" spans="1:41" s="49" customFormat="1" ht="26" hidden="1" customHeight="1" x14ac:dyDescent="0.3">
      <c r="A227" s="30" t="s">
        <v>53</v>
      </c>
      <c r="B227" s="71" t="s">
        <v>202</v>
      </c>
      <c r="C227" s="69">
        <v>5.3849999999999998</v>
      </c>
      <c r="D227" s="69">
        <f t="shared" si="70"/>
        <v>4.6826086956521742</v>
      </c>
      <c r="E227" s="31"/>
      <c r="F227" s="66">
        <f t="shared" si="58"/>
        <v>3.9802173913043482</v>
      </c>
      <c r="G227" s="68">
        <f t="shared" si="59"/>
        <v>1.1182788844623608</v>
      </c>
      <c r="H227" s="67">
        <f t="shared" si="60"/>
        <v>0.70239130434782615</v>
      </c>
      <c r="I227" s="66">
        <f t="shared" si="61"/>
        <v>5.1533843686133407</v>
      </c>
      <c r="J227" s="32"/>
      <c r="K227" s="70">
        <f t="shared" si="62"/>
        <v>5.9263920239053416</v>
      </c>
      <c r="L227" s="56">
        <f t="shared" si="71"/>
        <v>0.5413920239053418</v>
      </c>
      <c r="M227" s="57">
        <f t="shared" si="72"/>
        <v>0.10053705179300684</v>
      </c>
      <c r="N227" s="60"/>
      <c r="O227" s="64">
        <v>38.06</v>
      </c>
      <c r="P227" s="33"/>
      <c r="Q227" s="34">
        <v>0.5</v>
      </c>
      <c r="R227" s="61">
        <v>15.63</v>
      </c>
      <c r="S227" s="61">
        <v>18.411000000000001</v>
      </c>
      <c r="T227" s="35">
        <f t="shared" si="63"/>
        <v>0.5889635316698657</v>
      </c>
      <c r="U227" s="53">
        <v>0.2</v>
      </c>
      <c r="V227" s="62">
        <v>121.7</v>
      </c>
      <c r="W227" s="62">
        <v>127.5</v>
      </c>
      <c r="X227" s="54">
        <f t="shared" si="64"/>
        <v>0.209531635168447</v>
      </c>
      <c r="Y227" s="36">
        <v>0.05</v>
      </c>
      <c r="Z227" s="37">
        <v>106</v>
      </c>
      <c r="AA227" s="37">
        <v>112.7</v>
      </c>
      <c r="AB227" s="38">
        <f t="shared" si="65"/>
        <v>5.3160377358490565E-2</v>
      </c>
      <c r="AC227" s="39">
        <v>0.1</v>
      </c>
      <c r="AD227" s="40">
        <v>106.4</v>
      </c>
      <c r="AE227" s="40">
        <v>113.9</v>
      </c>
      <c r="AF227" s="41">
        <f t="shared" si="66"/>
        <v>0.10704887218045114</v>
      </c>
      <c r="AG227" s="42">
        <v>0.15</v>
      </c>
      <c r="AH227" s="43">
        <v>103.4</v>
      </c>
      <c r="AI227" s="43">
        <v>110</v>
      </c>
      <c r="AJ227" s="44">
        <f t="shared" si="67"/>
        <v>0.15957446808510636</v>
      </c>
      <c r="AK227" s="45">
        <v>0</v>
      </c>
      <c r="AL227" s="46">
        <v>1</v>
      </c>
      <c r="AM227" s="46">
        <v>1</v>
      </c>
      <c r="AN227" s="47">
        <f t="shared" si="68"/>
        <v>0</v>
      </c>
      <c r="AO227" s="48">
        <f t="shared" si="69"/>
        <v>1</v>
      </c>
    </row>
    <row r="228" spans="1:41" s="49" customFormat="1" ht="26" hidden="1" customHeight="1" x14ac:dyDescent="0.3">
      <c r="A228" s="30" t="s">
        <v>59</v>
      </c>
      <c r="B228" s="71" t="s">
        <v>202</v>
      </c>
      <c r="C228" s="69">
        <v>5.5</v>
      </c>
      <c r="D228" s="69">
        <f t="shared" si="70"/>
        <v>4.7826086956521747</v>
      </c>
      <c r="E228" s="31"/>
      <c r="F228" s="66">
        <f t="shared" si="58"/>
        <v>4.0652173913043486</v>
      </c>
      <c r="G228" s="68">
        <f t="shared" si="59"/>
        <v>1.1614472533777134</v>
      </c>
      <c r="H228" s="67">
        <f t="shared" si="60"/>
        <v>0.71739130434782616</v>
      </c>
      <c r="I228" s="66">
        <f t="shared" si="61"/>
        <v>5.4389268778615749</v>
      </c>
      <c r="J228" s="32"/>
      <c r="K228" s="70">
        <f t="shared" si="62"/>
        <v>6.2547659095408106</v>
      </c>
      <c r="L228" s="56">
        <f t="shared" si="71"/>
        <v>0.75476590954081058</v>
      </c>
      <c r="M228" s="57">
        <f t="shared" si="72"/>
        <v>0.13723016537105648</v>
      </c>
      <c r="N228" s="60"/>
      <c r="O228" s="64">
        <v>1.21</v>
      </c>
      <c r="P228" s="33"/>
      <c r="Q228" s="34">
        <v>0.85</v>
      </c>
      <c r="R228" s="61">
        <v>15.63</v>
      </c>
      <c r="S228" s="61">
        <v>18.411000000000001</v>
      </c>
      <c r="T228" s="35">
        <f t="shared" si="63"/>
        <v>1.0012380038387716</v>
      </c>
      <c r="U228" s="53">
        <v>0</v>
      </c>
      <c r="V228" s="62">
        <v>121.7</v>
      </c>
      <c r="W228" s="62">
        <v>127.5</v>
      </c>
      <c r="X228" s="54">
        <f t="shared" si="64"/>
        <v>0</v>
      </c>
      <c r="Y228" s="36">
        <v>0.05</v>
      </c>
      <c r="Z228" s="37">
        <v>106</v>
      </c>
      <c r="AA228" s="37">
        <v>112.7</v>
      </c>
      <c r="AB228" s="38">
        <f t="shared" si="65"/>
        <v>5.3160377358490565E-2</v>
      </c>
      <c r="AC228" s="39">
        <v>0.1</v>
      </c>
      <c r="AD228" s="40">
        <v>106.4</v>
      </c>
      <c r="AE228" s="40">
        <v>113.9</v>
      </c>
      <c r="AF228" s="41">
        <f t="shared" si="66"/>
        <v>0.10704887218045114</v>
      </c>
      <c r="AG228" s="42">
        <v>0</v>
      </c>
      <c r="AH228" s="43">
        <v>103.4</v>
      </c>
      <c r="AI228" s="43">
        <v>110</v>
      </c>
      <c r="AJ228" s="44">
        <f t="shared" si="67"/>
        <v>0</v>
      </c>
      <c r="AK228" s="45">
        <v>0</v>
      </c>
      <c r="AL228" s="46">
        <v>1</v>
      </c>
      <c r="AM228" s="46">
        <v>1</v>
      </c>
      <c r="AN228" s="47">
        <f t="shared" si="68"/>
        <v>0</v>
      </c>
      <c r="AO228" s="48">
        <f t="shared" si="69"/>
        <v>1</v>
      </c>
    </row>
    <row r="229" spans="1:41" s="49" customFormat="1" ht="26" hidden="1" customHeight="1" x14ac:dyDescent="0.3">
      <c r="A229" s="30" t="s">
        <v>60</v>
      </c>
      <c r="B229" s="71" t="s">
        <v>202</v>
      </c>
      <c r="C229" s="69">
        <v>5.9</v>
      </c>
      <c r="D229" s="69">
        <f t="shared" si="70"/>
        <v>5.1304347826086962</v>
      </c>
      <c r="E229" s="31"/>
      <c r="F229" s="66">
        <f t="shared" si="58"/>
        <v>4.3608695652173921</v>
      </c>
      <c r="G229" s="68">
        <f t="shared" si="59"/>
        <v>1.1614472533777134</v>
      </c>
      <c r="H229" s="67">
        <f t="shared" si="60"/>
        <v>0.76956521739130446</v>
      </c>
      <c r="I229" s="66">
        <f t="shared" si="61"/>
        <v>5.8344851962515074</v>
      </c>
      <c r="J229" s="32"/>
      <c r="K229" s="70">
        <f t="shared" si="62"/>
        <v>6.7096579756892334</v>
      </c>
      <c r="L229" s="56">
        <f t="shared" si="71"/>
        <v>0.80965797568923303</v>
      </c>
      <c r="M229" s="57">
        <f t="shared" si="72"/>
        <v>0.13723016537105645</v>
      </c>
      <c r="N229" s="60"/>
      <c r="O229" s="64">
        <v>1.31</v>
      </c>
      <c r="P229" s="33"/>
      <c r="Q229" s="34">
        <v>0.85</v>
      </c>
      <c r="R229" s="61">
        <v>15.63</v>
      </c>
      <c r="S229" s="61">
        <v>18.411000000000001</v>
      </c>
      <c r="T229" s="35">
        <f t="shared" si="63"/>
        <v>1.0012380038387716</v>
      </c>
      <c r="U229" s="53">
        <v>0</v>
      </c>
      <c r="V229" s="62">
        <v>121.7</v>
      </c>
      <c r="W229" s="62">
        <v>127.5</v>
      </c>
      <c r="X229" s="54">
        <f t="shared" si="64"/>
        <v>0</v>
      </c>
      <c r="Y229" s="36">
        <v>0.05</v>
      </c>
      <c r="Z229" s="37">
        <v>106</v>
      </c>
      <c r="AA229" s="37">
        <v>112.7</v>
      </c>
      <c r="AB229" s="38">
        <f t="shared" si="65"/>
        <v>5.3160377358490565E-2</v>
      </c>
      <c r="AC229" s="39">
        <v>0.1</v>
      </c>
      <c r="AD229" s="40">
        <v>106.4</v>
      </c>
      <c r="AE229" s="40">
        <v>113.9</v>
      </c>
      <c r="AF229" s="41">
        <f t="shared" si="66"/>
        <v>0.10704887218045114</v>
      </c>
      <c r="AG229" s="42">
        <v>0</v>
      </c>
      <c r="AH229" s="43">
        <v>103.4</v>
      </c>
      <c r="AI229" s="43">
        <v>110</v>
      </c>
      <c r="AJ229" s="44">
        <f t="shared" si="67"/>
        <v>0</v>
      </c>
      <c r="AK229" s="45">
        <v>0</v>
      </c>
      <c r="AL229" s="46">
        <v>1</v>
      </c>
      <c r="AM229" s="46">
        <v>1</v>
      </c>
      <c r="AN229" s="47">
        <f t="shared" si="68"/>
        <v>0</v>
      </c>
      <c r="AO229" s="48">
        <f t="shared" si="69"/>
        <v>1</v>
      </c>
    </row>
    <row r="230" spans="1:41" s="49" customFormat="1" ht="26" hidden="1" customHeight="1" x14ac:dyDescent="0.3">
      <c r="A230" s="30" t="s">
        <v>61</v>
      </c>
      <c r="B230" s="71" t="s">
        <v>202</v>
      </c>
      <c r="C230" s="69">
        <v>6.87</v>
      </c>
      <c r="D230" s="69">
        <f t="shared" si="70"/>
        <v>5.9739130434782615</v>
      </c>
      <c r="E230" s="31"/>
      <c r="F230" s="66">
        <f t="shared" si="58"/>
        <v>5.0778260869565219</v>
      </c>
      <c r="G230" s="68">
        <f t="shared" si="59"/>
        <v>1.1614472533777134</v>
      </c>
      <c r="H230" s="67">
        <f t="shared" si="60"/>
        <v>0.8960869565217392</v>
      </c>
      <c r="I230" s="66">
        <f t="shared" si="61"/>
        <v>6.7937141183470935</v>
      </c>
      <c r="J230" s="32"/>
      <c r="K230" s="70">
        <f t="shared" si="62"/>
        <v>7.8127712360991568</v>
      </c>
      <c r="L230" s="56">
        <f t="shared" si="71"/>
        <v>0.9427712360991567</v>
      </c>
      <c r="M230" s="57">
        <f t="shared" si="72"/>
        <v>0.13723016537105628</v>
      </c>
      <c r="N230" s="60"/>
      <c r="O230" s="64">
        <v>1.05</v>
      </c>
      <c r="P230" s="33"/>
      <c r="Q230" s="34">
        <v>0.85</v>
      </c>
      <c r="R230" s="61">
        <v>15.63</v>
      </c>
      <c r="S230" s="61">
        <v>18.411000000000001</v>
      </c>
      <c r="T230" s="35">
        <f t="shared" si="63"/>
        <v>1.0012380038387716</v>
      </c>
      <c r="U230" s="53">
        <v>0</v>
      </c>
      <c r="V230" s="62">
        <v>121.7</v>
      </c>
      <c r="W230" s="62">
        <v>127.5</v>
      </c>
      <c r="X230" s="54">
        <f t="shared" si="64"/>
        <v>0</v>
      </c>
      <c r="Y230" s="36">
        <v>0.05</v>
      </c>
      <c r="Z230" s="37">
        <v>106</v>
      </c>
      <c r="AA230" s="37">
        <v>112.7</v>
      </c>
      <c r="AB230" s="38">
        <f t="shared" si="65"/>
        <v>5.3160377358490565E-2</v>
      </c>
      <c r="AC230" s="39">
        <v>0.1</v>
      </c>
      <c r="AD230" s="40">
        <v>106.4</v>
      </c>
      <c r="AE230" s="40">
        <v>113.9</v>
      </c>
      <c r="AF230" s="41">
        <f t="shared" si="66"/>
        <v>0.10704887218045114</v>
      </c>
      <c r="AG230" s="42">
        <v>0</v>
      </c>
      <c r="AH230" s="43">
        <v>103.4</v>
      </c>
      <c r="AI230" s="43">
        <v>110</v>
      </c>
      <c r="AJ230" s="44">
        <f t="shared" si="67"/>
        <v>0</v>
      </c>
      <c r="AK230" s="45">
        <v>0</v>
      </c>
      <c r="AL230" s="46">
        <v>1</v>
      </c>
      <c r="AM230" s="46">
        <v>1</v>
      </c>
      <c r="AN230" s="47">
        <f t="shared" si="68"/>
        <v>0</v>
      </c>
      <c r="AO230" s="48">
        <f t="shared" si="69"/>
        <v>1</v>
      </c>
    </row>
    <row r="231" spans="1:41" s="49" customFormat="1" ht="26" hidden="1" customHeight="1" x14ac:dyDescent="0.3">
      <c r="A231" s="30" t="s">
        <v>204</v>
      </c>
      <c r="B231" s="71" t="s">
        <v>202</v>
      </c>
      <c r="C231" s="69">
        <v>4.4420000000000002</v>
      </c>
      <c r="D231" s="69">
        <f t="shared" si="70"/>
        <v>3.8626086956521744</v>
      </c>
      <c r="E231" s="31"/>
      <c r="F231" s="66">
        <f t="shared" si="58"/>
        <v>3.2832173913043481</v>
      </c>
      <c r="G231" s="68">
        <f t="shared" si="59"/>
        <v>1.1614472533777134</v>
      </c>
      <c r="H231" s="67">
        <f t="shared" si="60"/>
        <v>0.57939130434782615</v>
      </c>
      <c r="I231" s="66">
        <f t="shared" si="61"/>
        <v>4.3926751257202019</v>
      </c>
      <c r="J231" s="32"/>
      <c r="K231" s="70">
        <f t="shared" si="62"/>
        <v>5.0515763945782322</v>
      </c>
      <c r="L231" s="56">
        <f t="shared" si="71"/>
        <v>0.60957639457823198</v>
      </c>
      <c r="M231" s="57">
        <f t="shared" si="72"/>
        <v>0.13723016537105628</v>
      </c>
      <c r="N231" s="60"/>
      <c r="O231" s="64">
        <v>1.2</v>
      </c>
      <c r="P231" s="33"/>
      <c r="Q231" s="34">
        <v>0.85</v>
      </c>
      <c r="R231" s="61">
        <v>15.63</v>
      </c>
      <c r="S231" s="61">
        <v>18.411000000000001</v>
      </c>
      <c r="T231" s="35">
        <f t="shared" si="63"/>
        <v>1.0012380038387716</v>
      </c>
      <c r="U231" s="53">
        <v>0</v>
      </c>
      <c r="V231" s="62">
        <v>121.7</v>
      </c>
      <c r="W231" s="62">
        <v>127.5</v>
      </c>
      <c r="X231" s="54">
        <f t="shared" si="64"/>
        <v>0</v>
      </c>
      <c r="Y231" s="36">
        <v>0.05</v>
      </c>
      <c r="Z231" s="37">
        <v>106</v>
      </c>
      <c r="AA231" s="37">
        <v>112.7</v>
      </c>
      <c r="AB231" s="38">
        <f t="shared" si="65"/>
        <v>5.3160377358490565E-2</v>
      </c>
      <c r="AC231" s="39">
        <v>0.1</v>
      </c>
      <c r="AD231" s="40">
        <v>106.4</v>
      </c>
      <c r="AE231" s="40">
        <v>113.9</v>
      </c>
      <c r="AF231" s="41">
        <f t="shared" si="66"/>
        <v>0.10704887218045114</v>
      </c>
      <c r="AG231" s="42">
        <v>0</v>
      </c>
      <c r="AH231" s="43">
        <v>103.4</v>
      </c>
      <c r="AI231" s="43">
        <v>110</v>
      </c>
      <c r="AJ231" s="44">
        <f t="shared" si="67"/>
        <v>0</v>
      </c>
      <c r="AK231" s="45">
        <v>0</v>
      </c>
      <c r="AL231" s="46">
        <v>1</v>
      </c>
      <c r="AM231" s="46">
        <v>1</v>
      </c>
      <c r="AN231" s="47">
        <f t="shared" si="68"/>
        <v>0</v>
      </c>
      <c r="AO231" s="48">
        <f t="shared" si="69"/>
        <v>1</v>
      </c>
    </row>
    <row r="232" spans="1:41" s="49" customFormat="1" hidden="1" x14ac:dyDescent="0.3">
      <c r="A232" s="30" t="s">
        <v>205</v>
      </c>
      <c r="B232" s="71" t="s">
        <v>202</v>
      </c>
      <c r="C232" s="69">
        <v>4.6239999999999997</v>
      </c>
      <c r="D232" s="69">
        <f t="shared" si="70"/>
        <v>4.0208695652173914</v>
      </c>
      <c r="E232" s="31"/>
      <c r="F232" s="66">
        <f t="shared" si="58"/>
        <v>3.4177391304347826</v>
      </c>
      <c r="G232" s="68">
        <f t="shared" si="59"/>
        <v>1.1614472533777134</v>
      </c>
      <c r="H232" s="67">
        <f t="shared" si="60"/>
        <v>0.60313043478260864</v>
      </c>
      <c r="I232" s="66">
        <f t="shared" si="61"/>
        <v>4.5726541605876214</v>
      </c>
      <c r="J232" s="32"/>
      <c r="K232" s="70">
        <f t="shared" si="62"/>
        <v>5.2585522846757646</v>
      </c>
      <c r="L232" s="56">
        <f t="shared" si="71"/>
        <v>0.63455228467576497</v>
      </c>
      <c r="M232" s="57">
        <f t="shared" si="72"/>
        <v>0.13723016537105645</v>
      </c>
      <c r="N232" s="60"/>
      <c r="O232" s="64"/>
      <c r="P232" s="33"/>
      <c r="Q232" s="34">
        <v>0.85</v>
      </c>
      <c r="R232" s="61">
        <v>15.63</v>
      </c>
      <c r="S232" s="61">
        <v>18.411000000000001</v>
      </c>
      <c r="T232" s="35">
        <f t="shared" si="63"/>
        <v>1.0012380038387716</v>
      </c>
      <c r="U232" s="53">
        <v>0</v>
      </c>
      <c r="V232" s="62">
        <v>121.7</v>
      </c>
      <c r="W232" s="62">
        <v>127.5</v>
      </c>
      <c r="X232" s="54">
        <f t="shared" si="64"/>
        <v>0</v>
      </c>
      <c r="Y232" s="36">
        <v>0.05</v>
      </c>
      <c r="Z232" s="37">
        <v>106</v>
      </c>
      <c r="AA232" s="37">
        <v>112.7</v>
      </c>
      <c r="AB232" s="38">
        <f t="shared" si="65"/>
        <v>5.3160377358490565E-2</v>
      </c>
      <c r="AC232" s="39">
        <v>0.1</v>
      </c>
      <c r="AD232" s="40">
        <v>106.4</v>
      </c>
      <c r="AE232" s="40">
        <v>113.9</v>
      </c>
      <c r="AF232" s="41">
        <f t="shared" si="66"/>
        <v>0.10704887218045114</v>
      </c>
      <c r="AG232" s="42">
        <v>0</v>
      </c>
      <c r="AH232" s="43">
        <v>103.4</v>
      </c>
      <c r="AI232" s="43">
        <v>110</v>
      </c>
      <c r="AJ232" s="44">
        <f t="shared" si="67"/>
        <v>0</v>
      </c>
      <c r="AK232" s="45">
        <v>0</v>
      </c>
      <c r="AL232" s="46">
        <v>1</v>
      </c>
      <c r="AM232" s="46">
        <v>1</v>
      </c>
      <c r="AN232" s="47">
        <f t="shared" si="68"/>
        <v>0</v>
      </c>
      <c r="AO232" s="48">
        <f t="shared" si="69"/>
        <v>1</v>
      </c>
    </row>
    <row r="233" spans="1:41" s="49" customFormat="1" hidden="1" x14ac:dyDescent="0.3">
      <c r="A233" s="30" t="s">
        <v>206</v>
      </c>
      <c r="B233" s="71" t="s">
        <v>202</v>
      </c>
      <c r="C233" s="69">
        <v>5.3529999999999998</v>
      </c>
      <c r="D233" s="69">
        <f t="shared" si="70"/>
        <v>4.6547826086956521</v>
      </c>
      <c r="E233" s="31"/>
      <c r="F233" s="66">
        <f t="shared" si="58"/>
        <v>3.956565217391304</v>
      </c>
      <c r="G233" s="68">
        <f t="shared" si="59"/>
        <v>1.1614472533777134</v>
      </c>
      <c r="H233" s="67">
        <f t="shared" si="60"/>
        <v>0.69821739130434779</v>
      </c>
      <c r="I233" s="66">
        <f t="shared" si="61"/>
        <v>5.2935591958532733</v>
      </c>
      <c r="J233" s="32"/>
      <c r="K233" s="70">
        <f t="shared" si="62"/>
        <v>6.0875930752312639</v>
      </c>
      <c r="L233" s="56">
        <f t="shared" si="71"/>
        <v>0.73459307523126416</v>
      </c>
      <c r="M233" s="57">
        <f t="shared" si="72"/>
        <v>0.13723016537105626</v>
      </c>
      <c r="N233" s="60"/>
      <c r="O233" s="64"/>
      <c r="P233" s="33"/>
      <c r="Q233" s="34">
        <v>0.85</v>
      </c>
      <c r="R233" s="61">
        <v>15.63</v>
      </c>
      <c r="S233" s="61">
        <v>18.411000000000001</v>
      </c>
      <c r="T233" s="35">
        <f t="shared" si="63"/>
        <v>1.0012380038387716</v>
      </c>
      <c r="U233" s="53">
        <v>0</v>
      </c>
      <c r="V233" s="62">
        <v>121.7</v>
      </c>
      <c r="W233" s="62">
        <v>127.5</v>
      </c>
      <c r="X233" s="54">
        <f t="shared" si="64"/>
        <v>0</v>
      </c>
      <c r="Y233" s="36">
        <v>0.05</v>
      </c>
      <c r="Z233" s="37">
        <v>106</v>
      </c>
      <c r="AA233" s="37">
        <v>112.7</v>
      </c>
      <c r="AB233" s="38">
        <f t="shared" si="65"/>
        <v>5.3160377358490565E-2</v>
      </c>
      <c r="AC233" s="39">
        <v>0.1</v>
      </c>
      <c r="AD233" s="40">
        <v>106.4</v>
      </c>
      <c r="AE233" s="40">
        <v>113.9</v>
      </c>
      <c r="AF233" s="41">
        <f t="shared" si="66"/>
        <v>0.10704887218045114</v>
      </c>
      <c r="AG233" s="42">
        <v>0</v>
      </c>
      <c r="AH233" s="43">
        <v>103.4</v>
      </c>
      <c r="AI233" s="43">
        <v>110</v>
      </c>
      <c r="AJ233" s="44">
        <f t="shared" si="67"/>
        <v>0</v>
      </c>
      <c r="AK233" s="45">
        <v>0</v>
      </c>
      <c r="AL233" s="46">
        <v>1</v>
      </c>
      <c r="AM233" s="46">
        <v>1</v>
      </c>
      <c r="AN233" s="47">
        <f t="shared" si="68"/>
        <v>0</v>
      </c>
      <c r="AO233" s="48">
        <f t="shared" si="69"/>
        <v>1</v>
      </c>
    </row>
    <row r="234" spans="1:41" s="49" customFormat="1" hidden="1" x14ac:dyDescent="0.3">
      <c r="A234" s="30" t="s">
        <v>207</v>
      </c>
      <c r="B234" s="71" t="s">
        <v>202</v>
      </c>
      <c r="C234" s="69">
        <v>6.8120000000000003</v>
      </c>
      <c r="D234" s="69">
        <f t="shared" si="70"/>
        <v>5.9234782608695662</v>
      </c>
      <c r="E234" s="31"/>
      <c r="F234" s="66">
        <f t="shared" si="58"/>
        <v>5.0349565217391312</v>
      </c>
      <c r="G234" s="68">
        <f t="shared" si="59"/>
        <v>1.1614472533777134</v>
      </c>
      <c r="H234" s="67">
        <f t="shared" si="60"/>
        <v>0.88852173913043486</v>
      </c>
      <c r="I234" s="66">
        <f t="shared" si="61"/>
        <v>6.7363581621805544</v>
      </c>
      <c r="J234" s="32"/>
      <c r="K234" s="70">
        <f t="shared" si="62"/>
        <v>7.7468118865076372</v>
      </c>
      <c r="L234" s="56">
        <f t="shared" si="71"/>
        <v>0.93481188650763691</v>
      </c>
      <c r="M234" s="57">
        <f t="shared" si="72"/>
        <v>0.13723016537105651</v>
      </c>
      <c r="N234" s="60"/>
      <c r="O234" s="64"/>
      <c r="P234" s="33"/>
      <c r="Q234" s="34">
        <v>0.85</v>
      </c>
      <c r="R234" s="61">
        <v>15.63</v>
      </c>
      <c r="S234" s="61">
        <v>18.411000000000001</v>
      </c>
      <c r="T234" s="35">
        <f t="shared" si="63"/>
        <v>1.0012380038387716</v>
      </c>
      <c r="U234" s="53">
        <v>0</v>
      </c>
      <c r="V234" s="62">
        <v>121.7</v>
      </c>
      <c r="W234" s="62">
        <v>127.5</v>
      </c>
      <c r="X234" s="54">
        <f t="shared" si="64"/>
        <v>0</v>
      </c>
      <c r="Y234" s="36">
        <v>0.05</v>
      </c>
      <c r="Z234" s="37">
        <v>106</v>
      </c>
      <c r="AA234" s="37">
        <v>112.7</v>
      </c>
      <c r="AB234" s="38">
        <f t="shared" si="65"/>
        <v>5.3160377358490565E-2</v>
      </c>
      <c r="AC234" s="39">
        <v>0.1</v>
      </c>
      <c r="AD234" s="40">
        <v>106.4</v>
      </c>
      <c r="AE234" s="40">
        <v>113.9</v>
      </c>
      <c r="AF234" s="41">
        <f t="shared" si="66"/>
        <v>0.10704887218045114</v>
      </c>
      <c r="AG234" s="42">
        <v>0</v>
      </c>
      <c r="AH234" s="43">
        <v>103.4</v>
      </c>
      <c r="AI234" s="43">
        <v>110</v>
      </c>
      <c r="AJ234" s="44">
        <f t="shared" si="67"/>
        <v>0</v>
      </c>
      <c r="AK234" s="45">
        <v>0</v>
      </c>
      <c r="AL234" s="46">
        <v>1</v>
      </c>
      <c r="AM234" s="46">
        <v>1</v>
      </c>
      <c r="AN234" s="47">
        <f t="shared" si="68"/>
        <v>0</v>
      </c>
      <c r="AO234" s="48">
        <f t="shared" si="69"/>
        <v>1</v>
      </c>
    </row>
    <row r="235" spans="1:41" s="49" customFormat="1" hidden="1" x14ac:dyDescent="0.3">
      <c r="A235" s="30" t="s">
        <v>208</v>
      </c>
      <c r="B235" s="71" t="s">
        <v>202</v>
      </c>
      <c r="C235" s="69">
        <v>7.5410000000000004</v>
      </c>
      <c r="D235" s="69">
        <f t="shared" si="70"/>
        <v>6.5573913043478269</v>
      </c>
      <c r="E235" s="31"/>
      <c r="F235" s="66">
        <f t="shared" si="58"/>
        <v>5.5737826086956526</v>
      </c>
      <c r="G235" s="68">
        <f t="shared" si="59"/>
        <v>1.1614472533777134</v>
      </c>
      <c r="H235" s="67">
        <f t="shared" si="60"/>
        <v>0.98360869565217401</v>
      </c>
      <c r="I235" s="66">
        <f t="shared" si="61"/>
        <v>7.4572631974462062</v>
      </c>
      <c r="J235" s="32"/>
      <c r="K235" s="70">
        <f t="shared" si="62"/>
        <v>8.5758526770631374</v>
      </c>
      <c r="L235" s="56">
        <f t="shared" si="71"/>
        <v>1.034852677063137</v>
      </c>
      <c r="M235" s="57">
        <f t="shared" si="72"/>
        <v>0.13723016537105648</v>
      </c>
      <c r="N235" s="60"/>
      <c r="O235" s="64"/>
      <c r="P235" s="33"/>
      <c r="Q235" s="34">
        <v>0.85</v>
      </c>
      <c r="R235" s="61">
        <v>15.63</v>
      </c>
      <c r="S235" s="61">
        <v>18.411000000000001</v>
      </c>
      <c r="T235" s="35">
        <f t="shared" si="63"/>
        <v>1.0012380038387716</v>
      </c>
      <c r="U235" s="53">
        <v>0</v>
      </c>
      <c r="V235" s="62">
        <v>121.7</v>
      </c>
      <c r="W235" s="62">
        <v>127.5</v>
      </c>
      <c r="X235" s="54">
        <f t="shared" si="64"/>
        <v>0</v>
      </c>
      <c r="Y235" s="36">
        <v>0.05</v>
      </c>
      <c r="Z235" s="37">
        <v>106</v>
      </c>
      <c r="AA235" s="37">
        <v>112.7</v>
      </c>
      <c r="AB235" s="38">
        <f t="shared" si="65"/>
        <v>5.3160377358490565E-2</v>
      </c>
      <c r="AC235" s="39">
        <v>0.1</v>
      </c>
      <c r="AD235" s="40">
        <v>106.4</v>
      </c>
      <c r="AE235" s="40">
        <v>113.9</v>
      </c>
      <c r="AF235" s="41">
        <f t="shared" si="66"/>
        <v>0.10704887218045114</v>
      </c>
      <c r="AG235" s="42">
        <v>0</v>
      </c>
      <c r="AH235" s="43">
        <v>103.4</v>
      </c>
      <c r="AI235" s="43">
        <v>110</v>
      </c>
      <c r="AJ235" s="44">
        <f t="shared" si="67"/>
        <v>0</v>
      </c>
      <c r="AK235" s="45">
        <v>0</v>
      </c>
      <c r="AL235" s="46">
        <v>1</v>
      </c>
      <c r="AM235" s="46">
        <v>1</v>
      </c>
      <c r="AN235" s="47">
        <f t="shared" si="68"/>
        <v>0</v>
      </c>
      <c r="AO235" s="48">
        <f t="shared" si="69"/>
        <v>1</v>
      </c>
    </row>
    <row r="236" spans="1:41" s="49" customFormat="1" hidden="1" x14ac:dyDescent="0.3">
      <c r="A236" s="30" t="s">
        <v>209</v>
      </c>
      <c r="B236" s="71" t="s">
        <v>202</v>
      </c>
      <c r="C236" s="69">
        <v>7.7229999999999999</v>
      </c>
      <c r="D236" s="69">
        <f t="shared" si="70"/>
        <v>6.7156521739130435</v>
      </c>
      <c r="E236" s="31"/>
      <c r="F236" s="66">
        <f t="shared" si="58"/>
        <v>5.7083043478260871</v>
      </c>
      <c r="G236" s="68">
        <f t="shared" si="59"/>
        <v>1.1614472533777134</v>
      </c>
      <c r="H236" s="67">
        <f t="shared" si="60"/>
        <v>1.0073478260869564</v>
      </c>
      <c r="I236" s="66">
        <f t="shared" si="61"/>
        <v>7.6372422323136249</v>
      </c>
      <c r="J236" s="32"/>
      <c r="K236" s="70">
        <f t="shared" si="62"/>
        <v>8.7828285671606672</v>
      </c>
      <c r="L236" s="56">
        <f t="shared" si="71"/>
        <v>1.0598285671606673</v>
      </c>
      <c r="M236" s="57">
        <f t="shared" si="72"/>
        <v>0.13723016537105623</v>
      </c>
      <c r="N236" s="60"/>
      <c r="O236" s="64"/>
      <c r="P236" s="33"/>
      <c r="Q236" s="34">
        <v>0.85</v>
      </c>
      <c r="R236" s="61">
        <v>15.63</v>
      </c>
      <c r="S236" s="61">
        <v>18.411000000000001</v>
      </c>
      <c r="T236" s="35">
        <f t="shared" si="63"/>
        <v>1.0012380038387716</v>
      </c>
      <c r="U236" s="53">
        <v>0</v>
      </c>
      <c r="V236" s="62">
        <v>121.7</v>
      </c>
      <c r="W236" s="62">
        <v>127.5</v>
      </c>
      <c r="X236" s="54">
        <f t="shared" si="64"/>
        <v>0</v>
      </c>
      <c r="Y236" s="36">
        <v>0.05</v>
      </c>
      <c r="Z236" s="37">
        <v>106</v>
      </c>
      <c r="AA236" s="37">
        <v>112.7</v>
      </c>
      <c r="AB236" s="38">
        <f t="shared" si="65"/>
        <v>5.3160377358490565E-2</v>
      </c>
      <c r="AC236" s="39">
        <v>0.1</v>
      </c>
      <c r="AD236" s="40">
        <v>106.4</v>
      </c>
      <c r="AE236" s="40">
        <v>113.9</v>
      </c>
      <c r="AF236" s="41">
        <f t="shared" si="66"/>
        <v>0.10704887218045114</v>
      </c>
      <c r="AG236" s="42">
        <v>0</v>
      </c>
      <c r="AH236" s="43">
        <v>103.4</v>
      </c>
      <c r="AI236" s="43">
        <v>110</v>
      </c>
      <c r="AJ236" s="44">
        <f t="shared" si="67"/>
        <v>0</v>
      </c>
      <c r="AK236" s="45">
        <v>0</v>
      </c>
      <c r="AL236" s="46">
        <v>1</v>
      </c>
      <c r="AM236" s="46">
        <v>1</v>
      </c>
      <c r="AN236" s="47">
        <f t="shared" si="68"/>
        <v>0</v>
      </c>
      <c r="AO236" s="48">
        <f t="shared" si="69"/>
        <v>1</v>
      </c>
    </row>
    <row r="237" spans="1:41" s="49" customFormat="1" x14ac:dyDescent="0.3">
      <c r="A237" s="30" t="s">
        <v>107</v>
      </c>
      <c r="B237" s="71" t="s">
        <v>210</v>
      </c>
      <c r="C237" s="69">
        <v>0.53</v>
      </c>
      <c r="D237" s="69">
        <f t="shared" si="70"/>
        <v>0.46086956521739136</v>
      </c>
      <c r="E237" s="31"/>
      <c r="F237" s="66">
        <f t="shared" si="58"/>
        <v>0.39173913043478265</v>
      </c>
      <c r="G237" s="68">
        <f t="shared" si="59"/>
        <v>1.0829683418767317</v>
      </c>
      <c r="H237" s="67">
        <f t="shared" si="60"/>
        <v>6.9130434782608705E-2</v>
      </c>
      <c r="I237" s="66">
        <f t="shared" si="61"/>
        <v>0.49337151131779799</v>
      </c>
      <c r="J237" s="32"/>
      <c r="K237" s="70">
        <f t="shared" si="62"/>
        <v>0.56737723801546769</v>
      </c>
      <c r="L237" s="56">
        <f t="shared" si="71"/>
        <v>3.7377238015467662E-2</v>
      </c>
      <c r="M237" s="57">
        <f t="shared" si="72"/>
        <v>7.0523090595221993E-2</v>
      </c>
      <c r="N237" s="60"/>
      <c r="O237" s="64"/>
      <c r="P237" s="33"/>
      <c r="Q237" s="34">
        <v>0</v>
      </c>
      <c r="R237" s="61">
        <v>15.63</v>
      </c>
      <c r="S237" s="61">
        <v>18.214700000000001</v>
      </c>
      <c r="T237" s="35">
        <f t="shared" si="63"/>
        <v>0</v>
      </c>
      <c r="U237" s="53">
        <v>0.92</v>
      </c>
      <c r="V237" s="62">
        <v>94.6</v>
      </c>
      <c r="W237" s="62">
        <v>102.6</v>
      </c>
      <c r="X237" s="54">
        <f t="shared" si="64"/>
        <v>0.99780126849894302</v>
      </c>
      <c r="Y237" s="36">
        <v>0.03</v>
      </c>
      <c r="Z237" s="37">
        <v>91.3</v>
      </c>
      <c r="AA237" s="37">
        <v>102.4</v>
      </c>
      <c r="AB237" s="38">
        <f t="shared" si="65"/>
        <v>3.364731653888281E-2</v>
      </c>
      <c r="AC237" s="39">
        <v>0.05</v>
      </c>
      <c r="AD237" s="40">
        <v>98.7</v>
      </c>
      <c r="AE237" s="40">
        <v>101.7</v>
      </c>
      <c r="AF237" s="41">
        <f t="shared" si="66"/>
        <v>5.1519756838905778E-2</v>
      </c>
      <c r="AG237" s="42">
        <v>0</v>
      </c>
      <c r="AH237" s="43">
        <v>119.6</v>
      </c>
      <c r="AI237" s="43">
        <v>155.19999999999999</v>
      </c>
      <c r="AJ237" s="44">
        <f t="shared" si="67"/>
        <v>0</v>
      </c>
      <c r="AK237" s="45">
        <v>0</v>
      </c>
      <c r="AL237" s="46">
        <v>1</v>
      </c>
      <c r="AM237" s="46">
        <v>1</v>
      </c>
      <c r="AN237" s="47">
        <f t="shared" si="68"/>
        <v>0</v>
      </c>
      <c r="AO237" s="48">
        <f t="shared" si="69"/>
        <v>1</v>
      </c>
    </row>
    <row r="238" spans="1:41" s="49" customFormat="1" x14ac:dyDescent="0.3">
      <c r="A238" s="30" t="s">
        <v>158</v>
      </c>
      <c r="B238" s="71" t="s">
        <v>210</v>
      </c>
      <c r="C238" s="69">
        <v>4.46</v>
      </c>
      <c r="D238" s="69">
        <f t="shared" si="70"/>
        <v>3.8782608695652177</v>
      </c>
      <c r="E238" s="31"/>
      <c r="F238" s="66">
        <f t="shared" si="58"/>
        <v>3.2965217391304349</v>
      </c>
      <c r="G238" s="68">
        <f t="shared" si="59"/>
        <v>1.0829683418767317</v>
      </c>
      <c r="H238" s="67">
        <f t="shared" si="60"/>
        <v>0.58173913043478265</v>
      </c>
      <c r="I238" s="66">
        <f t="shared" si="61"/>
        <v>4.1517678122214701</v>
      </c>
      <c r="J238" s="32"/>
      <c r="K238" s="70">
        <f t="shared" si="62"/>
        <v>4.77453298405469</v>
      </c>
      <c r="L238" s="56">
        <f t="shared" si="71"/>
        <v>0.31453298405468999</v>
      </c>
      <c r="M238" s="57">
        <f t="shared" si="72"/>
        <v>7.0523090595221966E-2</v>
      </c>
      <c r="N238" s="60"/>
      <c r="O238" s="64"/>
      <c r="P238" s="33"/>
      <c r="Q238" s="34">
        <v>0</v>
      </c>
      <c r="R238" s="61">
        <v>15.63</v>
      </c>
      <c r="S238" s="61">
        <v>18.214700000000001</v>
      </c>
      <c r="T238" s="35">
        <f t="shared" si="63"/>
        <v>0</v>
      </c>
      <c r="U238" s="53">
        <v>0.92</v>
      </c>
      <c r="V238" s="62">
        <v>94.6</v>
      </c>
      <c r="W238" s="62">
        <v>102.6</v>
      </c>
      <c r="X238" s="54">
        <f t="shared" si="64"/>
        <v>0.99780126849894302</v>
      </c>
      <c r="Y238" s="36">
        <v>0.03</v>
      </c>
      <c r="Z238" s="37">
        <v>91.3</v>
      </c>
      <c r="AA238" s="37">
        <v>102.4</v>
      </c>
      <c r="AB238" s="38">
        <f t="shared" si="65"/>
        <v>3.364731653888281E-2</v>
      </c>
      <c r="AC238" s="39">
        <v>0.05</v>
      </c>
      <c r="AD238" s="40">
        <v>98.7</v>
      </c>
      <c r="AE238" s="40">
        <v>101.7</v>
      </c>
      <c r="AF238" s="41">
        <f t="shared" si="66"/>
        <v>5.1519756838905778E-2</v>
      </c>
      <c r="AG238" s="42">
        <v>0</v>
      </c>
      <c r="AH238" s="43">
        <v>119.6</v>
      </c>
      <c r="AI238" s="43">
        <v>155.19999999999999</v>
      </c>
      <c r="AJ238" s="44">
        <f t="shared" si="67"/>
        <v>0</v>
      </c>
      <c r="AK238" s="45">
        <v>0</v>
      </c>
      <c r="AL238" s="46">
        <v>1</v>
      </c>
      <c r="AM238" s="46">
        <v>1</v>
      </c>
      <c r="AN238" s="47">
        <f t="shared" si="68"/>
        <v>0</v>
      </c>
      <c r="AO238" s="48">
        <f t="shared" si="69"/>
        <v>1</v>
      </c>
    </row>
    <row r="239" spans="1:41" s="49" customFormat="1" x14ac:dyDescent="0.3">
      <c r="A239" s="30" t="s">
        <v>160</v>
      </c>
      <c r="B239" s="71" t="s">
        <v>210</v>
      </c>
      <c r="C239" s="69">
        <v>4.46</v>
      </c>
      <c r="D239" s="69">
        <f t="shared" si="70"/>
        <v>3.8782608695652177</v>
      </c>
      <c r="E239" s="31"/>
      <c r="F239" s="66">
        <f t="shared" si="58"/>
        <v>3.2965217391304349</v>
      </c>
      <c r="G239" s="68">
        <f t="shared" si="59"/>
        <v>1.0829683418767317</v>
      </c>
      <c r="H239" s="67">
        <f t="shared" si="60"/>
        <v>0.58173913043478265</v>
      </c>
      <c r="I239" s="66">
        <f t="shared" si="61"/>
        <v>4.1517678122214701</v>
      </c>
      <c r="J239" s="32"/>
      <c r="K239" s="70">
        <f t="shared" si="62"/>
        <v>4.77453298405469</v>
      </c>
      <c r="L239" s="56">
        <f t="shared" si="71"/>
        <v>0.31453298405468999</v>
      </c>
      <c r="M239" s="57">
        <f t="shared" si="72"/>
        <v>7.0523090595221966E-2</v>
      </c>
      <c r="N239" s="60"/>
      <c r="O239" s="64"/>
      <c r="P239" s="33"/>
      <c r="Q239" s="34">
        <v>0</v>
      </c>
      <c r="R239" s="61">
        <v>15.63</v>
      </c>
      <c r="S239" s="61">
        <v>18.214700000000001</v>
      </c>
      <c r="T239" s="35">
        <f t="shared" si="63"/>
        <v>0</v>
      </c>
      <c r="U239" s="53">
        <v>0.92</v>
      </c>
      <c r="V239" s="62">
        <v>94.6</v>
      </c>
      <c r="W239" s="62">
        <v>102.6</v>
      </c>
      <c r="X239" s="54">
        <f t="shared" si="64"/>
        <v>0.99780126849894302</v>
      </c>
      <c r="Y239" s="36">
        <v>0.03</v>
      </c>
      <c r="Z239" s="37">
        <v>91.3</v>
      </c>
      <c r="AA239" s="37">
        <v>102.4</v>
      </c>
      <c r="AB239" s="38">
        <f t="shared" si="65"/>
        <v>3.364731653888281E-2</v>
      </c>
      <c r="AC239" s="39">
        <v>0.05</v>
      </c>
      <c r="AD239" s="40">
        <v>98.7</v>
      </c>
      <c r="AE239" s="40">
        <v>101.7</v>
      </c>
      <c r="AF239" s="41">
        <f t="shared" si="66"/>
        <v>5.1519756838905778E-2</v>
      </c>
      <c r="AG239" s="42">
        <v>0</v>
      </c>
      <c r="AH239" s="43">
        <v>119.6</v>
      </c>
      <c r="AI239" s="43">
        <v>155.19999999999999</v>
      </c>
      <c r="AJ239" s="44">
        <f t="shared" si="67"/>
        <v>0</v>
      </c>
      <c r="AK239" s="45">
        <v>0</v>
      </c>
      <c r="AL239" s="46">
        <v>1</v>
      </c>
      <c r="AM239" s="46">
        <v>1</v>
      </c>
      <c r="AN239" s="47">
        <f t="shared" si="68"/>
        <v>0</v>
      </c>
      <c r="AO239" s="48">
        <f t="shared" si="69"/>
        <v>1</v>
      </c>
    </row>
    <row r="240" spans="1:41" s="49" customFormat="1" x14ac:dyDescent="0.3">
      <c r="A240" s="30" t="s">
        <v>70</v>
      </c>
      <c r="B240" s="71" t="s">
        <v>210</v>
      </c>
      <c r="C240" s="69">
        <v>14.25</v>
      </c>
      <c r="D240" s="69">
        <f t="shared" si="70"/>
        <v>12.391304347826088</v>
      </c>
      <c r="E240" s="31"/>
      <c r="F240" s="66">
        <f t="shared" si="58"/>
        <v>10.532608695652174</v>
      </c>
      <c r="G240" s="68">
        <f t="shared" si="59"/>
        <v>1.0811447002530388</v>
      </c>
      <c r="H240" s="67">
        <f t="shared" si="60"/>
        <v>1.8586956521739131</v>
      </c>
      <c r="I240" s="66">
        <f t="shared" si="61"/>
        <v>13.245969723317334</v>
      </c>
      <c r="J240" s="32"/>
      <c r="K240" s="70">
        <f t="shared" si="62"/>
        <v>15.232865181814933</v>
      </c>
      <c r="L240" s="56">
        <f t="shared" si="71"/>
        <v>0.98286518181493321</v>
      </c>
      <c r="M240" s="57">
        <f t="shared" si="72"/>
        <v>6.897299521508303E-2</v>
      </c>
      <c r="N240" s="60"/>
      <c r="O240" s="64"/>
      <c r="P240" s="33"/>
      <c r="Q240" s="34">
        <v>0</v>
      </c>
      <c r="R240" s="61">
        <v>15.63</v>
      </c>
      <c r="S240" s="61">
        <v>18.214700000000001</v>
      </c>
      <c r="T240" s="35">
        <f t="shared" si="63"/>
        <v>0</v>
      </c>
      <c r="U240" s="53">
        <v>0.92</v>
      </c>
      <c r="V240" s="62">
        <v>94.6</v>
      </c>
      <c r="W240" s="62">
        <v>102.6</v>
      </c>
      <c r="X240" s="54">
        <f t="shared" si="64"/>
        <v>0.99780126849894302</v>
      </c>
      <c r="Y240" s="36">
        <v>0.01</v>
      </c>
      <c r="Z240" s="37">
        <v>91.3</v>
      </c>
      <c r="AA240" s="37">
        <v>102.4</v>
      </c>
      <c r="AB240" s="38">
        <f t="shared" si="65"/>
        <v>1.1215772179627603E-2</v>
      </c>
      <c r="AC240" s="39">
        <v>7.0000000000000007E-2</v>
      </c>
      <c r="AD240" s="40">
        <v>98.7</v>
      </c>
      <c r="AE240" s="40">
        <v>101.7</v>
      </c>
      <c r="AF240" s="41">
        <f t="shared" si="66"/>
        <v>7.2127659574468095E-2</v>
      </c>
      <c r="AG240" s="42">
        <v>0</v>
      </c>
      <c r="AH240" s="43">
        <v>119.6</v>
      </c>
      <c r="AI240" s="43">
        <v>155.19999999999999</v>
      </c>
      <c r="AJ240" s="44">
        <f t="shared" si="67"/>
        <v>0</v>
      </c>
      <c r="AK240" s="45">
        <v>0</v>
      </c>
      <c r="AL240" s="46">
        <v>1</v>
      </c>
      <c r="AM240" s="46">
        <v>1</v>
      </c>
      <c r="AN240" s="47">
        <f t="shared" si="68"/>
        <v>0</v>
      </c>
      <c r="AO240" s="48">
        <f t="shared" si="69"/>
        <v>1</v>
      </c>
    </row>
    <row r="241" spans="1:41" s="49" customFormat="1" x14ac:dyDescent="0.3">
      <c r="A241" s="30" t="s">
        <v>71</v>
      </c>
      <c r="B241" s="71" t="s">
        <v>210</v>
      </c>
      <c r="C241" s="69">
        <v>14.25</v>
      </c>
      <c r="D241" s="69">
        <f t="shared" si="70"/>
        <v>12.391304347826088</v>
      </c>
      <c r="E241" s="31"/>
      <c r="F241" s="66">
        <f t="shared" si="58"/>
        <v>10.532608695652174</v>
      </c>
      <c r="G241" s="68">
        <f t="shared" si="59"/>
        <v>1.0811447002530388</v>
      </c>
      <c r="H241" s="67">
        <f t="shared" si="60"/>
        <v>1.8586956521739131</v>
      </c>
      <c r="I241" s="66">
        <f t="shared" si="61"/>
        <v>13.245969723317334</v>
      </c>
      <c r="J241" s="32"/>
      <c r="K241" s="70">
        <f t="shared" si="62"/>
        <v>15.232865181814933</v>
      </c>
      <c r="L241" s="56">
        <f t="shared" si="71"/>
        <v>0.98286518181493321</v>
      </c>
      <c r="M241" s="57">
        <f t="shared" si="72"/>
        <v>6.897299521508303E-2</v>
      </c>
      <c r="N241" s="60"/>
      <c r="O241" s="64"/>
      <c r="P241" s="33"/>
      <c r="Q241" s="34">
        <v>0</v>
      </c>
      <c r="R241" s="61">
        <v>15.63</v>
      </c>
      <c r="S241" s="61">
        <v>18.214700000000001</v>
      </c>
      <c r="T241" s="35">
        <f t="shared" si="63"/>
        <v>0</v>
      </c>
      <c r="U241" s="53">
        <v>0.92</v>
      </c>
      <c r="V241" s="62">
        <v>94.6</v>
      </c>
      <c r="W241" s="62">
        <v>102.6</v>
      </c>
      <c r="X241" s="54">
        <f t="shared" si="64"/>
        <v>0.99780126849894302</v>
      </c>
      <c r="Y241" s="36">
        <v>0.01</v>
      </c>
      <c r="Z241" s="37">
        <v>91.3</v>
      </c>
      <c r="AA241" s="37">
        <v>102.4</v>
      </c>
      <c r="AB241" s="38">
        <f t="shared" si="65"/>
        <v>1.1215772179627603E-2</v>
      </c>
      <c r="AC241" s="39">
        <v>7.0000000000000007E-2</v>
      </c>
      <c r="AD241" s="40">
        <v>98.7</v>
      </c>
      <c r="AE241" s="40">
        <v>101.7</v>
      </c>
      <c r="AF241" s="41">
        <f t="shared" si="66"/>
        <v>7.2127659574468095E-2</v>
      </c>
      <c r="AG241" s="42">
        <v>0</v>
      </c>
      <c r="AH241" s="43">
        <v>119.6</v>
      </c>
      <c r="AI241" s="43">
        <v>155.19999999999999</v>
      </c>
      <c r="AJ241" s="44">
        <f t="shared" si="67"/>
        <v>0</v>
      </c>
      <c r="AK241" s="45">
        <v>0</v>
      </c>
      <c r="AL241" s="46">
        <v>1</v>
      </c>
      <c r="AM241" s="46">
        <v>1</v>
      </c>
      <c r="AN241" s="47">
        <f t="shared" si="68"/>
        <v>0</v>
      </c>
      <c r="AO241" s="48">
        <f t="shared" si="69"/>
        <v>1</v>
      </c>
    </row>
    <row r="242" spans="1:41" s="49" customFormat="1" x14ac:dyDescent="0.3">
      <c r="A242" s="30" t="s">
        <v>72</v>
      </c>
      <c r="B242" s="71" t="s">
        <v>210</v>
      </c>
      <c r="C242" s="69">
        <v>14.25</v>
      </c>
      <c r="D242" s="69">
        <f t="shared" si="70"/>
        <v>12.391304347826088</v>
      </c>
      <c r="E242" s="31"/>
      <c r="F242" s="66">
        <f t="shared" si="58"/>
        <v>10.532608695652174</v>
      </c>
      <c r="G242" s="68">
        <f t="shared" si="59"/>
        <v>1.0811447002530388</v>
      </c>
      <c r="H242" s="67">
        <f t="shared" si="60"/>
        <v>1.8586956521739131</v>
      </c>
      <c r="I242" s="66">
        <f t="shared" si="61"/>
        <v>13.245969723317334</v>
      </c>
      <c r="J242" s="32"/>
      <c r="K242" s="70">
        <f t="shared" si="62"/>
        <v>15.232865181814933</v>
      </c>
      <c r="L242" s="56">
        <f t="shared" si="71"/>
        <v>0.98286518181493321</v>
      </c>
      <c r="M242" s="57">
        <f t="shared" si="72"/>
        <v>6.897299521508303E-2</v>
      </c>
      <c r="N242" s="60"/>
      <c r="O242" s="64"/>
      <c r="P242" s="33"/>
      <c r="Q242" s="34">
        <v>0</v>
      </c>
      <c r="R242" s="61">
        <v>15.63</v>
      </c>
      <c r="S242" s="61">
        <v>18.214700000000001</v>
      </c>
      <c r="T242" s="35">
        <f t="shared" si="63"/>
        <v>0</v>
      </c>
      <c r="U242" s="53">
        <v>0.92</v>
      </c>
      <c r="V242" s="62">
        <v>94.6</v>
      </c>
      <c r="W242" s="62">
        <v>102.6</v>
      </c>
      <c r="X242" s="54">
        <f t="shared" si="64"/>
        <v>0.99780126849894302</v>
      </c>
      <c r="Y242" s="36">
        <v>0.01</v>
      </c>
      <c r="Z242" s="37">
        <v>91.3</v>
      </c>
      <c r="AA242" s="37">
        <v>102.4</v>
      </c>
      <c r="AB242" s="38">
        <f t="shared" si="65"/>
        <v>1.1215772179627603E-2</v>
      </c>
      <c r="AC242" s="39">
        <v>7.0000000000000007E-2</v>
      </c>
      <c r="AD242" s="40">
        <v>98.7</v>
      </c>
      <c r="AE242" s="40">
        <v>101.7</v>
      </c>
      <c r="AF242" s="41">
        <f t="shared" si="66"/>
        <v>7.2127659574468095E-2</v>
      </c>
      <c r="AG242" s="42">
        <v>0</v>
      </c>
      <c r="AH242" s="43">
        <v>119.6</v>
      </c>
      <c r="AI242" s="43">
        <v>155.19999999999999</v>
      </c>
      <c r="AJ242" s="44">
        <f t="shared" si="67"/>
        <v>0</v>
      </c>
      <c r="AK242" s="45">
        <v>0</v>
      </c>
      <c r="AL242" s="46">
        <v>1</v>
      </c>
      <c r="AM242" s="46">
        <v>1</v>
      </c>
      <c r="AN242" s="47">
        <f t="shared" si="68"/>
        <v>0</v>
      </c>
      <c r="AO242" s="48">
        <f t="shared" si="69"/>
        <v>1</v>
      </c>
    </row>
    <row r="243" spans="1:41" s="49" customFormat="1" x14ac:dyDescent="0.3">
      <c r="A243" s="30" t="s">
        <v>73</v>
      </c>
      <c r="B243" s="71" t="s">
        <v>210</v>
      </c>
      <c r="C243" s="69">
        <v>14.25</v>
      </c>
      <c r="D243" s="69">
        <f t="shared" si="70"/>
        <v>12.391304347826088</v>
      </c>
      <c r="E243" s="31"/>
      <c r="F243" s="66">
        <f t="shared" si="58"/>
        <v>10.532608695652174</v>
      </c>
      <c r="G243" s="68">
        <f t="shared" si="59"/>
        <v>1.0811447002530388</v>
      </c>
      <c r="H243" s="67">
        <f t="shared" si="60"/>
        <v>1.8586956521739131</v>
      </c>
      <c r="I243" s="66">
        <f t="shared" si="61"/>
        <v>13.245969723317334</v>
      </c>
      <c r="J243" s="32"/>
      <c r="K243" s="70">
        <f t="shared" si="62"/>
        <v>15.232865181814933</v>
      </c>
      <c r="L243" s="56">
        <f t="shared" si="71"/>
        <v>0.98286518181493321</v>
      </c>
      <c r="M243" s="57">
        <f t="shared" si="72"/>
        <v>6.897299521508303E-2</v>
      </c>
      <c r="N243" s="60"/>
      <c r="O243" s="64"/>
      <c r="P243" s="33"/>
      <c r="Q243" s="34">
        <v>0</v>
      </c>
      <c r="R243" s="61">
        <v>15.63</v>
      </c>
      <c r="S243" s="61">
        <v>18.214700000000001</v>
      </c>
      <c r="T243" s="35">
        <f t="shared" si="63"/>
        <v>0</v>
      </c>
      <c r="U243" s="53">
        <v>0.92</v>
      </c>
      <c r="V243" s="62">
        <v>94.6</v>
      </c>
      <c r="W243" s="62">
        <v>102.6</v>
      </c>
      <c r="X243" s="54">
        <f t="shared" si="64"/>
        <v>0.99780126849894302</v>
      </c>
      <c r="Y243" s="36">
        <v>0.01</v>
      </c>
      <c r="Z243" s="37">
        <v>91.3</v>
      </c>
      <c r="AA243" s="37">
        <v>102.4</v>
      </c>
      <c r="AB243" s="38">
        <f t="shared" si="65"/>
        <v>1.1215772179627603E-2</v>
      </c>
      <c r="AC243" s="39">
        <v>7.0000000000000007E-2</v>
      </c>
      <c r="AD243" s="40">
        <v>98.7</v>
      </c>
      <c r="AE243" s="40">
        <v>101.7</v>
      </c>
      <c r="AF243" s="41">
        <f t="shared" si="66"/>
        <v>7.2127659574468095E-2</v>
      </c>
      <c r="AG243" s="42">
        <v>0</v>
      </c>
      <c r="AH243" s="43">
        <v>119.6</v>
      </c>
      <c r="AI243" s="43">
        <v>155.19999999999999</v>
      </c>
      <c r="AJ243" s="44">
        <f t="shared" si="67"/>
        <v>0</v>
      </c>
      <c r="AK243" s="45">
        <v>0</v>
      </c>
      <c r="AL243" s="46">
        <v>1</v>
      </c>
      <c r="AM243" s="46">
        <v>1</v>
      </c>
      <c r="AN243" s="47">
        <f t="shared" si="68"/>
        <v>0</v>
      </c>
      <c r="AO243" s="48">
        <f t="shared" si="69"/>
        <v>1</v>
      </c>
    </row>
    <row r="244" spans="1:41" s="49" customFormat="1" ht="11" customHeight="1" x14ac:dyDescent="0.3">
      <c r="A244" s="30" t="s">
        <v>74</v>
      </c>
      <c r="B244" s="71" t="s">
        <v>210</v>
      </c>
      <c r="C244" s="69">
        <v>14.25</v>
      </c>
      <c r="D244" s="69">
        <f t="shared" si="70"/>
        <v>12.391304347826088</v>
      </c>
      <c r="E244" s="31"/>
      <c r="F244" s="66">
        <f t="shared" si="58"/>
        <v>10.532608695652174</v>
      </c>
      <c r="G244" s="68">
        <f t="shared" si="59"/>
        <v>1.0811447002530388</v>
      </c>
      <c r="H244" s="67">
        <f t="shared" si="60"/>
        <v>1.8586956521739131</v>
      </c>
      <c r="I244" s="66">
        <f t="shared" si="61"/>
        <v>13.245969723317334</v>
      </c>
      <c r="J244" s="32"/>
      <c r="K244" s="70">
        <f t="shared" si="62"/>
        <v>15.232865181814933</v>
      </c>
      <c r="L244" s="56">
        <f t="shared" si="71"/>
        <v>0.98286518181493321</v>
      </c>
      <c r="M244" s="57">
        <f t="shared" si="72"/>
        <v>6.897299521508303E-2</v>
      </c>
      <c r="N244" s="60"/>
      <c r="O244" s="64"/>
      <c r="P244" s="33"/>
      <c r="Q244" s="34">
        <v>0</v>
      </c>
      <c r="R244" s="61">
        <v>15.63</v>
      </c>
      <c r="S244" s="61">
        <v>18.214700000000001</v>
      </c>
      <c r="T244" s="35">
        <f t="shared" si="63"/>
        <v>0</v>
      </c>
      <c r="U244" s="53">
        <v>0.92</v>
      </c>
      <c r="V244" s="62">
        <v>94.6</v>
      </c>
      <c r="W244" s="62">
        <v>102.6</v>
      </c>
      <c r="X244" s="54">
        <f t="shared" si="64"/>
        <v>0.99780126849894302</v>
      </c>
      <c r="Y244" s="36">
        <v>0.01</v>
      </c>
      <c r="Z244" s="37">
        <v>91.3</v>
      </c>
      <c r="AA244" s="37">
        <v>102.4</v>
      </c>
      <c r="AB244" s="38">
        <f t="shared" si="65"/>
        <v>1.1215772179627603E-2</v>
      </c>
      <c r="AC244" s="39">
        <v>7.0000000000000007E-2</v>
      </c>
      <c r="AD244" s="40">
        <v>98.7</v>
      </c>
      <c r="AE244" s="40">
        <v>101.7</v>
      </c>
      <c r="AF244" s="41">
        <f t="shared" si="66"/>
        <v>7.2127659574468095E-2</v>
      </c>
      <c r="AG244" s="42">
        <v>0</v>
      </c>
      <c r="AH244" s="43">
        <v>119.6</v>
      </c>
      <c r="AI244" s="43">
        <v>155.19999999999999</v>
      </c>
      <c r="AJ244" s="44">
        <f t="shared" si="67"/>
        <v>0</v>
      </c>
      <c r="AK244" s="45">
        <v>0</v>
      </c>
      <c r="AL244" s="46">
        <v>1</v>
      </c>
      <c r="AM244" s="46">
        <v>1</v>
      </c>
      <c r="AN244" s="47">
        <f t="shared" si="68"/>
        <v>0</v>
      </c>
      <c r="AO244" s="48">
        <f t="shared" si="69"/>
        <v>1</v>
      </c>
    </row>
    <row r="245" spans="1:41" s="49" customFormat="1" x14ac:dyDescent="0.3">
      <c r="A245" s="30" t="s">
        <v>75</v>
      </c>
      <c r="B245" s="71" t="s">
        <v>210</v>
      </c>
      <c r="C245" s="69">
        <v>14.25</v>
      </c>
      <c r="D245" s="69">
        <f t="shared" si="70"/>
        <v>12.391304347826088</v>
      </c>
      <c r="E245" s="31"/>
      <c r="F245" s="66">
        <f t="shared" si="58"/>
        <v>10.532608695652174</v>
      </c>
      <c r="G245" s="68">
        <f t="shared" si="59"/>
        <v>1.0811447002530388</v>
      </c>
      <c r="H245" s="67">
        <f t="shared" si="60"/>
        <v>1.8586956521739131</v>
      </c>
      <c r="I245" s="66">
        <f t="shared" si="61"/>
        <v>13.245969723317334</v>
      </c>
      <c r="J245" s="32"/>
      <c r="K245" s="70">
        <f t="shared" si="62"/>
        <v>15.232865181814933</v>
      </c>
      <c r="L245" s="56">
        <f t="shared" si="71"/>
        <v>0.98286518181493321</v>
      </c>
      <c r="M245" s="57">
        <f t="shared" si="72"/>
        <v>6.897299521508303E-2</v>
      </c>
      <c r="N245" s="60"/>
      <c r="O245" s="64"/>
      <c r="P245" s="33"/>
      <c r="Q245" s="34">
        <v>0</v>
      </c>
      <c r="R245" s="61">
        <v>15.63</v>
      </c>
      <c r="S245" s="61">
        <v>18.214700000000001</v>
      </c>
      <c r="T245" s="35">
        <f t="shared" si="63"/>
        <v>0</v>
      </c>
      <c r="U245" s="53">
        <v>0.92</v>
      </c>
      <c r="V245" s="62">
        <v>94.6</v>
      </c>
      <c r="W245" s="62">
        <v>102.6</v>
      </c>
      <c r="X245" s="54">
        <f t="shared" si="64"/>
        <v>0.99780126849894302</v>
      </c>
      <c r="Y245" s="36">
        <v>0.01</v>
      </c>
      <c r="Z245" s="37">
        <v>91.3</v>
      </c>
      <c r="AA245" s="37">
        <v>102.4</v>
      </c>
      <c r="AB245" s="38">
        <f t="shared" si="65"/>
        <v>1.1215772179627603E-2</v>
      </c>
      <c r="AC245" s="39">
        <v>7.0000000000000007E-2</v>
      </c>
      <c r="AD245" s="40">
        <v>98.7</v>
      </c>
      <c r="AE245" s="40">
        <v>101.7</v>
      </c>
      <c r="AF245" s="41">
        <f t="shared" si="66"/>
        <v>7.2127659574468095E-2</v>
      </c>
      <c r="AG245" s="42">
        <v>0</v>
      </c>
      <c r="AH245" s="43">
        <v>119.6</v>
      </c>
      <c r="AI245" s="43">
        <v>155.19999999999999</v>
      </c>
      <c r="AJ245" s="44">
        <f t="shared" si="67"/>
        <v>0</v>
      </c>
      <c r="AK245" s="45">
        <v>0</v>
      </c>
      <c r="AL245" s="46">
        <v>1</v>
      </c>
      <c r="AM245" s="46">
        <v>1</v>
      </c>
      <c r="AN245" s="47">
        <f t="shared" si="68"/>
        <v>0</v>
      </c>
      <c r="AO245" s="48">
        <f t="shared" si="69"/>
        <v>1</v>
      </c>
    </row>
    <row r="246" spans="1:41" s="49" customFormat="1" x14ac:dyDescent="0.3">
      <c r="A246" s="30" t="s">
        <v>76</v>
      </c>
      <c r="B246" s="71" t="s">
        <v>210</v>
      </c>
      <c r="C246" s="69">
        <v>7.35</v>
      </c>
      <c r="D246" s="69">
        <f t="shared" si="70"/>
        <v>6.3913043478260869</v>
      </c>
      <c r="E246" s="31"/>
      <c r="F246" s="66">
        <f t="shared" si="58"/>
        <v>5.4326086956521733</v>
      </c>
      <c r="G246" s="68">
        <f t="shared" si="59"/>
        <v>1.0806298751235948</v>
      </c>
      <c r="H246" s="67">
        <f t="shared" si="60"/>
        <v>0.95869565217391295</v>
      </c>
      <c r="I246" s="66">
        <f t="shared" si="61"/>
        <v>6.8293349085518757</v>
      </c>
      <c r="J246" s="32"/>
      <c r="K246" s="70">
        <f t="shared" si="62"/>
        <v>7.8537351448346566</v>
      </c>
      <c r="L246" s="56">
        <f t="shared" si="71"/>
        <v>0.50373514483465698</v>
      </c>
      <c r="M246" s="57">
        <f t="shared" si="72"/>
        <v>6.8535393855055374E-2</v>
      </c>
      <c r="N246" s="60"/>
      <c r="O246" s="64"/>
      <c r="P246" s="33"/>
      <c r="Q246" s="34">
        <v>0</v>
      </c>
      <c r="R246" s="61">
        <v>15.63</v>
      </c>
      <c r="S246" s="61">
        <v>18.214700000000001</v>
      </c>
      <c r="T246" s="35">
        <f t="shared" si="63"/>
        <v>0</v>
      </c>
      <c r="U246" s="53">
        <v>0.86</v>
      </c>
      <c r="V246" s="62">
        <v>94.6</v>
      </c>
      <c r="W246" s="62">
        <v>102.6</v>
      </c>
      <c r="X246" s="54">
        <f t="shared" si="64"/>
        <v>0.93272727272727274</v>
      </c>
      <c r="Y246" s="36">
        <v>0.04</v>
      </c>
      <c r="Z246" s="37">
        <v>91.3</v>
      </c>
      <c r="AA246" s="37">
        <v>102.4</v>
      </c>
      <c r="AB246" s="38">
        <f t="shared" si="65"/>
        <v>4.4863088718510413E-2</v>
      </c>
      <c r="AC246" s="39">
        <v>0.1</v>
      </c>
      <c r="AD246" s="40">
        <v>98.7</v>
      </c>
      <c r="AE246" s="40">
        <v>101.7</v>
      </c>
      <c r="AF246" s="41">
        <f t="shared" si="66"/>
        <v>0.10303951367781156</v>
      </c>
      <c r="AG246" s="42">
        <v>0</v>
      </c>
      <c r="AH246" s="43">
        <v>119.6</v>
      </c>
      <c r="AI246" s="43">
        <v>155.19999999999999</v>
      </c>
      <c r="AJ246" s="44">
        <f t="shared" si="67"/>
        <v>0</v>
      </c>
      <c r="AK246" s="45">
        <v>0</v>
      </c>
      <c r="AL246" s="46">
        <v>1</v>
      </c>
      <c r="AM246" s="46">
        <v>1</v>
      </c>
      <c r="AN246" s="47">
        <f t="shared" si="68"/>
        <v>0</v>
      </c>
      <c r="AO246" s="48">
        <f t="shared" si="69"/>
        <v>1</v>
      </c>
    </row>
    <row r="247" spans="1:41" s="49" customFormat="1" x14ac:dyDescent="0.3">
      <c r="A247" s="30" t="s">
        <v>77</v>
      </c>
      <c r="B247" s="71" t="s">
        <v>210</v>
      </c>
      <c r="C247" s="69">
        <v>7.96</v>
      </c>
      <c r="D247" s="69">
        <f t="shared" si="70"/>
        <v>6.9217391304347835</v>
      </c>
      <c r="E247" s="31"/>
      <c r="F247" s="66">
        <f t="shared" si="58"/>
        <v>5.8834782608695662</v>
      </c>
      <c r="G247" s="68">
        <f t="shared" si="59"/>
        <v>1.0811447002530388</v>
      </c>
      <c r="H247" s="67">
        <f t="shared" si="60"/>
        <v>1.0382608695652176</v>
      </c>
      <c r="I247" s="66">
        <f t="shared" si="61"/>
        <v>7.3991522103583147</v>
      </c>
      <c r="J247" s="32"/>
      <c r="K247" s="70">
        <f t="shared" si="62"/>
        <v>8.5090250419120608</v>
      </c>
      <c r="L247" s="56">
        <f t="shared" si="71"/>
        <v>0.54902504191206081</v>
      </c>
      <c r="M247" s="57">
        <f t="shared" si="72"/>
        <v>6.8972995215083016E-2</v>
      </c>
      <c r="N247" s="60"/>
      <c r="O247" s="64"/>
      <c r="P247" s="33"/>
      <c r="Q247" s="34">
        <v>0</v>
      </c>
      <c r="R247" s="61">
        <v>15.63</v>
      </c>
      <c r="S247" s="61">
        <v>18.214700000000001</v>
      </c>
      <c r="T247" s="35">
        <f t="shared" si="63"/>
        <v>0</v>
      </c>
      <c r="U247" s="53">
        <v>0.92</v>
      </c>
      <c r="V247" s="62">
        <v>94.6</v>
      </c>
      <c r="W247" s="62">
        <v>102.6</v>
      </c>
      <c r="X247" s="54">
        <f t="shared" si="64"/>
        <v>0.99780126849894302</v>
      </c>
      <c r="Y247" s="36">
        <v>0.01</v>
      </c>
      <c r="Z247" s="37">
        <v>91.3</v>
      </c>
      <c r="AA247" s="37">
        <v>102.4</v>
      </c>
      <c r="AB247" s="38">
        <f t="shared" si="65"/>
        <v>1.1215772179627603E-2</v>
      </c>
      <c r="AC247" s="39">
        <v>7.0000000000000007E-2</v>
      </c>
      <c r="AD247" s="40">
        <v>98.7</v>
      </c>
      <c r="AE247" s="40">
        <v>101.7</v>
      </c>
      <c r="AF247" s="41">
        <f t="shared" si="66"/>
        <v>7.2127659574468095E-2</v>
      </c>
      <c r="AG247" s="42">
        <v>0</v>
      </c>
      <c r="AH247" s="43">
        <v>119.6</v>
      </c>
      <c r="AI247" s="43">
        <v>155.19999999999999</v>
      </c>
      <c r="AJ247" s="44">
        <f t="shared" si="67"/>
        <v>0</v>
      </c>
      <c r="AK247" s="45">
        <v>0</v>
      </c>
      <c r="AL247" s="46">
        <v>1</v>
      </c>
      <c r="AM247" s="46">
        <v>1</v>
      </c>
      <c r="AN247" s="47">
        <f t="shared" si="68"/>
        <v>0</v>
      </c>
      <c r="AO247" s="48">
        <f t="shared" si="69"/>
        <v>1</v>
      </c>
    </row>
    <row r="248" spans="1:41" s="49" customFormat="1" x14ac:dyDescent="0.3">
      <c r="A248" s="30" t="s">
        <v>78</v>
      </c>
      <c r="B248" s="71" t="s">
        <v>210</v>
      </c>
      <c r="C248" s="69">
        <v>11.32</v>
      </c>
      <c r="D248" s="69">
        <f t="shared" si="70"/>
        <v>9.843478260869567</v>
      </c>
      <c r="E248" s="31"/>
      <c r="F248" s="66">
        <f t="shared" si="58"/>
        <v>8.366956521739132</v>
      </c>
      <c r="G248" s="68">
        <f t="shared" si="59"/>
        <v>1.0816864148472027</v>
      </c>
      <c r="H248" s="67">
        <f t="shared" si="60"/>
        <v>1.4765217391304351</v>
      </c>
      <c r="I248" s="66">
        <f t="shared" si="61"/>
        <v>10.526944942312857</v>
      </c>
      <c r="J248" s="32"/>
      <c r="K248" s="70">
        <f t="shared" si="62"/>
        <v>12.105986683659784</v>
      </c>
      <c r="L248" s="56">
        <f t="shared" si="71"/>
        <v>0.78598668365978419</v>
      </c>
      <c r="M248" s="57">
        <f t="shared" si="72"/>
        <v>6.943345262012228E-2</v>
      </c>
      <c r="N248" s="60"/>
      <c r="O248" s="64"/>
      <c r="P248" s="33"/>
      <c r="Q248" s="34">
        <v>0</v>
      </c>
      <c r="R248" s="61">
        <v>15.63</v>
      </c>
      <c r="S248" s="61">
        <v>18.214700000000001</v>
      </c>
      <c r="T248" s="35">
        <f t="shared" si="63"/>
        <v>0</v>
      </c>
      <c r="U248" s="53">
        <v>0.93</v>
      </c>
      <c r="V248" s="62">
        <v>94.6</v>
      </c>
      <c r="W248" s="62">
        <v>102.6</v>
      </c>
      <c r="X248" s="54">
        <f t="shared" si="64"/>
        <v>1.0086469344608882</v>
      </c>
      <c r="Y248" s="36">
        <v>0.01</v>
      </c>
      <c r="Z248" s="37">
        <v>91.3</v>
      </c>
      <c r="AA248" s="37">
        <v>102.4</v>
      </c>
      <c r="AB248" s="38">
        <f t="shared" si="65"/>
        <v>1.1215772179627603E-2</v>
      </c>
      <c r="AC248" s="39">
        <v>0.06</v>
      </c>
      <c r="AD248" s="40">
        <v>98.7</v>
      </c>
      <c r="AE248" s="40">
        <v>101.7</v>
      </c>
      <c r="AF248" s="41">
        <f t="shared" si="66"/>
        <v>6.1823708206686923E-2</v>
      </c>
      <c r="AG248" s="42">
        <v>0</v>
      </c>
      <c r="AH248" s="43">
        <v>119.6</v>
      </c>
      <c r="AI248" s="43">
        <v>155.19999999999999</v>
      </c>
      <c r="AJ248" s="44">
        <f t="shared" si="67"/>
        <v>0</v>
      </c>
      <c r="AK248" s="45">
        <v>0</v>
      </c>
      <c r="AL248" s="46">
        <v>1</v>
      </c>
      <c r="AM248" s="46">
        <v>1</v>
      </c>
      <c r="AN248" s="47">
        <f t="shared" si="68"/>
        <v>0</v>
      </c>
      <c r="AO248" s="48">
        <f t="shared" si="69"/>
        <v>1</v>
      </c>
    </row>
    <row r="249" spans="1:41" s="49" customFormat="1" x14ac:dyDescent="0.3">
      <c r="A249" s="30" t="s">
        <v>79</v>
      </c>
      <c r="B249" s="71" t="s">
        <v>210</v>
      </c>
      <c r="C249" s="69">
        <v>11.65</v>
      </c>
      <c r="D249" s="69">
        <f t="shared" si="70"/>
        <v>10.130434782608697</v>
      </c>
      <c r="E249" s="31"/>
      <c r="F249" s="66">
        <f t="shared" si="58"/>
        <v>8.6108695652173921</v>
      </c>
      <c r="G249" s="68">
        <f t="shared" si="59"/>
        <v>1.0811447002530388</v>
      </c>
      <c r="H249" s="67">
        <f t="shared" si="60"/>
        <v>1.5195652173913046</v>
      </c>
      <c r="I249" s="66">
        <f t="shared" si="61"/>
        <v>10.829161212396277</v>
      </c>
      <c r="J249" s="32"/>
      <c r="K249" s="70">
        <f t="shared" si="62"/>
        <v>12.453535394255718</v>
      </c>
      <c r="L249" s="56">
        <f t="shared" si="71"/>
        <v>0.80353539425571796</v>
      </c>
      <c r="M249" s="57">
        <f t="shared" si="72"/>
        <v>6.8972995215083086E-2</v>
      </c>
      <c r="N249" s="60"/>
      <c r="O249" s="64"/>
      <c r="P249" s="33"/>
      <c r="Q249" s="34">
        <v>0</v>
      </c>
      <c r="R249" s="61">
        <v>15.63</v>
      </c>
      <c r="S249" s="61">
        <v>18.214700000000001</v>
      </c>
      <c r="T249" s="35">
        <f t="shared" si="63"/>
        <v>0</v>
      </c>
      <c r="U249" s="53">
        <v>0.92</v>
      </c>
      <c r="V249" s="62">
        <v>94.6</v>
      </c>
      <c r="W249" s="62">
        <v>102.6</v>
      </c>
      <c r="X249" s="54">
        <f t="shared" si="64"/>
        <v>0.99780126849894302</v>
      </c>
      <c r="Y249" s="36">
        <v>0.01</v>
      </c>
      <c r="Z249" s="37">
        <v>91.3</v>
      </c>
      <c r="AA249" s="37">
        <v>102.4</v>
      </c>
      <c r="AB249" s="38">
        <f t="shared" si="65"/>
        <v>1.1215772179627603E-2</v>
      </c>
      <c r="AC249" s="39">
        <v>7.0000000000000007E-2</v>
      </c>
      <c r="AD249" s="40">
        <v>98.7</v>
      </c>
      <c r="AE249" s="40">
        <v>101.7</v>
      </c>
      <c r="AF249" s="41">
        <f t="shared" si="66"/>
        <v>7.2127659574468095E-2</v>
      </c>
      <c r="AG249" s="42">
        <v>0</v>
      </c>
      <c r="AH249" s="43">
        <v>119.6</v>
      </c>
      <c r="AI249" s="43">
        <v>155.19999999999999</v>
      </c>
      <c r="AJ249" s="44">
        <f t="shared" si="67"/>
        <v>0</v>
      </c>
      <c r="AK249" s="45">
        <v>0</v>
      </c>
      <c r="AL249" s="46">
        <v>1</v>
      </c>
      <c r="AM249" s="46">
        <v>1</v>
      </c>
      <c r="AN249" s="47">
        <f t="shared" si="68"/>
        <v>0</v>
      </c>
      <c r="AO249" s="48">
        <f t="shared" si="69"/>
        <v>1</v>
      </c>
    </row>
    <row r="250" spans="1:41" s="49" customFormat="1" x14ac:dyDescent="0.3">
      <c r="A250" s="30" t="s">
        <v>80</v>
      </c>
      <c r="B250" s="71" t="s">
        <v>210</v>
      </c>
      <c r="C250" s="69">
        <v>11.81</v>
      </c>
      <c r="D250" s="69">
        <f t="shared" si="70"/>
        <v>10.269565217391305</v>
      </c>
      <c r="E250" s="31"/>
      <c r="F250" s="66">
        <f t="shared" si="58"/>
        <v>8.7291304347826095</v>
      </c>
      <c r="G250" s="68">
        <f t="shared" si="59"/>
        <v>1.0811447002530388</v>
      </c>
      <c r="H250" s="67">
        <f t="shared" si="60"/>
        <v>1.5404347826086957</v>
      </c>
      <c r="I250" s="66">
        <f t="shared" si="61"/>
        <v>10.977887889991418</v>
      </c>
      <c r="J250" s="32"/>
      <c r="K250" s="70">
        <f t="shared" si="62"/>
        <v>12.624571073490131</v>
      </c>
      <c r="L250" s="56">
        <f t="shared" si="71"/>
        <v>0.81457107349013036</v>
      </c>
      <c r="M250" s="57">
        <f t="shared" si="72"/>
        <v>6.8972995215083002E-2</v>
      </c>
      <c r="N250" s="60"/>
      <c r="O250" s="64"/>
      <c r="P250" s="33"/>
      <c r="Q250" s="34">
        <v>0</v>
      </c>
      <c r="R250" s="61">
        <v>15.63</v>
      </c>
      <c r="S250" s="61">
        <v>18.214700000000001</v>
      </c>
      <c r="T250" s="35">
        <f t="shared" si="63"/>
        <v>0</v>
      </c>
      <c r="U250" s="53">
        <v>0.92</v>
      </c>
      <c r="V250" s="62">
        <v>94.6</v>
      </c>
      <c r="W250" s="62">
        <v>102.6</v>
      </c>
      <c r="X250" s="54">
        <f t="shared" si="64"/>
        <v>0.99780126849894302</v>
      </c>
      <c r="Y250" s="36">
        <v>0.01</v>
      </c>
      <c r="Z250" s="37">
        <v>91.3</v>
      </c>
      <c r="AA250" s="37">
        <v>102.4</v>
      </c>
      <c r="AB250" s="38">
        <f t="shared" si="65"/>
        <v>1.1215772179627603E-2</v>
      </c>
      <c r="AC250" s="39">
        <v>7.0000000000000007E-2</v>
      </c>
      <c r="AD250" s="40">
        <v>98.7</v>
      </c>
      <c r="AE250" s="40">
        <v>101.7</v>
      </c>
      <c r="AF250" s="41">
        <f t="shared" si="66"/>
        <v>7.2127659574468095E-2</v>
      </c>
      <c r="AG250" s="42">
        <v>0</v>
      </c>
      <c r="AH250" s="43">
        <v>119.6</v>
      </c>
      <c r="AI250" s="43">
        <v>155.19999999999999</v>
      </c>
      <c r="AJ250" s="44">
        <f t="shared" si="67"/>
        <v>0</v>
      </c>
      <c r="AK250" s="45">
        <v>0</v>
      </c>
      <c r="AL250" s="46">
        <v>1</v>
      </c>
      <c r="AM250" s="46">
        <v>1</v>
      </c>
      <c r="AN250" s="47">
        <f t="shared" si="68"/>
        <v>0</v>
      </c>
      <c r="AO250" s="48">
        <f t="shared" si="69"/>
        <v>1</v>
      </c>
    </row>
    <row r="251" spans="1:41" s="49" customFormat="1" x14ac:dyDescent="0.3">
      <c r="A251" s="30" t="s">
        <v>81</v>
      </c>
      <c r="B251" s="71" t="s">
        <v>210</v>
      </c>
      <c r="C251" s="69">
        <v>11.91</v>
      </c>
      <c r="D251" s="69">
        <f t="shared" si="70"/>
        <v>10.356521739130436</v>
      </c>
      <c r="E251" s="31"/>
      <c r="F251" s="66">
        <f t="shared" si="58"/>
        <v>8.8030434782608697</v>
      </c>
      <c r="G251" s="68">
        <f t="shared" si="59"/>
        <v>1.0811447002530388</v>
      </c>
      <c r="H251" s="67">
        <f t="shared" si="60"/>
        <v>1.5534782608695654</v>
      </c>
      <c r="I251" s="66">
        <f t="shared" si="61"/>
        <v>11.070842063488382</v>
      </c>
      <c r="J251" s="32"/>
      <c r="K251" s="70">
        <f t="shared" si="62"/>
        <v>12.731468373011637</v>
      </c>
      <c r="L251" s="56">
        <f t="shared" si="71"/>
        <v>0.821468373011637</v>
      </c>
      <c r="M251" s="57">
        <f t="shared" si="72"/>
        <v>6.8972995215082877E-2</v>
      </c>
      <c r="N251" s="60"/>
      <c r="O251" s="64"/>
      <c r="P251" s="33"/>
      <c r="Q251" s="34">
        <v>0</v>
      </c>
      <c r="R251" s="61">
        <v>15.63</v>
      </c>
      <c r="S251" s="61">
        <v>18.214700000000001</v>
      </c>
      <c r="T251" s="35">
        <f t="shared" si="63"/>
        <v>0</v>
      </c>
      <c r="U251" s="53">
        <v>0.92</v>
      </c>
      <c r="V251" s="62">
        <v>94.6</v>
      </c>
      <c r="W251" s="62">
        <v>102.6</v>
      </c>
      <c r="X251" s="54">
        <f t="shared" si="64"/>
        <v>0.99780126849894302</v>
      </c>
      <c r="Y251" s="36">
        <v>0.01</v>
      </c>
      <c r="Z251" s="37">
        <v>91.3</v>
      </c>
      <c r="AA251" s="37">
        <v>102.4</v>
      </c>
      <c r="AB251" s="38">
        <f t="shared" si="65"/>
        <v>1.1215772179627603E-2</v>
      </c>
      <c r="AC251" s="39">
        <v>7.0000000000000007E-2</v>
      </c>
      <c r="AD251" s="40">
        <v>98.7</v>
      </c>
      <c r="AE251" s="40">
        <v>101.7</v>
      </c>
      <c r="AF251" s="41">
        <f t="shared" si="66"/>
        <v>7.2127659574468095E-2</v>
      </c>
      <c r="AG251" s="42">
        <v>0</v>
      </c>
      <c r="AH251" s="43">
        <v>119.6</v>
      </c>
      <c r="AI251" s="43">
        <v>155.19999999999999</v>
      </c>
      <c r="AJ251" s="44">
        <f t="shared" si="67"/>
        <v>0</v>
      </c>
      <c r="AK251" s="45">
        <v>0</v>
      </c>
      <c r="AL251" s="46">
        <v>1</v>
      </c>
      <c r="AM251" s="46">
        <v>1</v>
      </c>
      <c r="AN251" s="47">
        <f t="shared" si="68"/>
        <v>0</v>
      </c>
      <c r="AO251" s="48">
        <f t="shared" si="69"/>
        <v>1</v>
      </c>
    </row>
    <row r="252" spans="1:41" s="49" customFormat="1" x14ac:dyDescent="0.3">
      <c r="A252" s="30" t="s">
        <v>82</v>
      </c>
      <c r="B252" s="71" t="s">
        <v>210</v>
      </c>
      <c r="C252" s="69">
        <v>31.64</v>
      </c>
      <c r="D252" s="69">
        <f t="shared" si="70"/>
        <v>27.513043478260872</v>
      </c>
      <c r="E252" s="31"/>
      <c r="F252" s="66">
        <f t="shared" si="58"/>
        <v>23.386086956521741</v>
      </c>
      <c r="G252" s="68">
        <f t="shared" si="59"/>
        <v>1.0811447002530388</v>
      </c>
      <c r="H252" s="67">
        <f t="shared" si="60"/>
        <v>4.1269565217391309</v>
      </c>
      <c r="I252" s="66">
        <f t="shared" si="61"/>
        <v>29.410700494439329</v>
      </c>
      <c r="J252" s="32"/>
      <c r="K252" s="70">
        <f t="shared" si="62"/>
        <v>33.822305568605223</v>
      </c>
      <c r="L252" s="56">
        <f t="shared" si="71"/>
        <v>2.1823055686052228</v>
      </c>
      <c r="M252" s="57">
        <f t="shared" si="72"/>
        <v>6.8972995215082891E-2</v>
      </c>
      <c r="N252" s="60"/>
      <c r="O252" s="64"/>
      <c r="P252" s="33"/>
      <c r="Q252" s="34">
        <v>0</v>
      </c>
      <c r="R252" s="61">
        <v>15.63</v>
      </c>
      <c r="S252" s="61">
        <v>18.214700000000001</v>
      </c>
      <c r="T252" s="35">
        <f t="shared" si="63"/>
        <v>0</v>
      </c>
      <c r="U252" s="53">
        <v>0.92</v>
      </c>
      <c r="V252" s="62">
        <v>94.6</v>
      </c>
      <c r="W252" s="62">
        <v>102.6</v>
      </c>
      <c r="X252" s="54">
        <f t="shared" si="64"/>
        <v>0.99780126849894302</v>
      </c>
      <c r="Y252" s="36">
        <v>0.01</v>
      </c>
      <c r="Z252" s="37">
        <v>91.3</v>
      </c>
      <c r="AA252" s="37">
        <v>102.4</v>
      </c>
      <c r="AB252" s="38">
        <f t="shared" si="65"/>
        <v>1.1215772179627603E-2</v>
      </c>
      <c r="AC252" s="39">
        <v>7.0000000000000007E-2</v>
      </c>
      <c r="AD252" s="40">
        <v>98.7</v>
      </c>
      <c r="AE252" s="40">
        <v>101.7</v>
      </c>
      <c r="AF252" s="41">
        <f t="shared" si="66"/>
        <v>7.2127659574468095E-2</v>
      </c>
      <c r="AG252" s="42">
        <v>0</v>
      </c>
      <c r="AH252" s="43">
        <v>119.6</v>
      </c>
      <c r="AI252" s="43">
        <v>155.19999999999999</v>
      </c>
      <c r="AJ252" s="44">
        <f t="shared" si="67"/>
        <v>0</v>
      </c>
      <c r="AK252" s="45">
        <v>0</v>
      </c>
      <c r="AL252" s="46">
        <v>1</v>
      </c>
      <c r="AM252" s="46">
        <v>1</v>
      </c>
      <c r="AN252" s="47">
        <f t="shared" si="68"/>
        <v>0</v>
      </c>
      <c r="AO252" s="48">
        <f t="shared" si="69"/>
        <v>1</v>
      </c>
    </row>
    <row r="253" spans="1:41" s="49" customFormat="1" x14ac:dyDescent="0.3">
      <c r="A253" s="30" t="s">
        <v>83</v>
      </c>
      <c r="B253" s="71" t="s">
        <v>210</v>
      </c>
      <c r="C253" s="69">
        <v>32.07</v>
      </c>
      <c r="D253" s="69">
        <f t="shared" si="70"/>
        <v>27.886956521739133</v>
      </c>
      <c r="E253" s="31"/>
      <c r="F253" s="66">
        <f t="shared" si="58"/>
        <v>23.703913043478263</v>
      </c>
      <c r="G253" s="68">
        <f t="shared" si="59"/>
        <v>1.0811447002530388</v>
      </c>
      <c r="H253" s="67">
        <f t="shared" si="60"/>
        <v>4.1830434782608696</v>
      </c>
      <c r="I253" s="66">
        <f t="shared" si="61"/>
        <v>29.810403440476271</v>
      </c>
      <c r="J253" s="32"/>
      <c r="K253" s="70">
        <f t="shared" si="62"/>
        <v>34.281963956547706</v>
      </c>
      <c r="L253" s="56">
        <f t="shared" si="71"/>
        <v>2.2119639565477058</v>
      </c>
      <c r="M253" s="57">
        <f t="shared" si="72"/>
        <v>6.8972995215082808E-2</v>
      </c>
      <c r="N253" s="60"/>
      <c r="O253" s="64"/>
      <c r="P253" s="33"/>
      <c r="Q253" s="34">
        <v>0</v>
      </c>
      <c r="R253" s="61">
        <v>15.63</v>
      </c>
      <c r="S253" s="61">
        <v>18.214700000000001</v>
      </c>
      <c r="T253" s="35">
        <f t="shared" si="63"/>
        <v>0</v>
      </c>
      <c r="U253" s="53">
        <v>0.92</v>
      </c>
      <c r="V253" s="62">
        <v>94.6</v>
      </c>
      <c r="W253" s="62">
        <v>102.6</v>
      </c>
      <c r="X253" s="54">
        <f t="shared" si="64"/>
        <v>0.99780126849894302</v>
      </c>
      <c r="Y253" s="36">
        <v>0.01</v>
      </c>
      <c r="Z253" s="37">
        <v>91.3</v>
      </c>
      <c r="AA253" s="37">
        <v>102.4</v>
      </c>
      <c r="AB253" s="38">
        <f t="shared" si="65"/>
        <v>1.1215772179627603E-2</v>
      </c>
      <c r="AC253" s="39">
        <v>7.0000000000000007E-2</v>
      </c>
      <c r="AD253" s="40">
        <v>98.7</v>
      </c>
      <c r="AE253" s="40">
        <v>101.7</v>
      </c>
      <c r="AF253" s="41">
        <f t="shared" si="66"/>
        <v>7.2127659574468095E-2</v>
      </c>
      <c r="AG253" s="42">
        <v>0</v>
      </c>
      <c r="AH253" s="43">
        <v>119.6</v>
      </c>
      <c r="AI253" s="43">
        <v>155.19999999999999</v>
      </c>
      <c r="AJ253" s="44">
        <f t="shared" si="67"/>
        <v>0</v>
      </c>
      <c r="AK253" s="45">
        <v>0</v>
      </c>
      <c r="AL253" s="46">
        <v>1</v>
      </c>
      <c r="AM253" s="46">
        <v>1</v>
      </c>
      <c r="AN253" s="47">
        <f t="shared" si="68"/>
        <v>0</v>
      </c>
      <c r="AO253" s="48">
        <f t="shared" si="69"/>
        <v>1</v>
      </c>
    </row>
    <row r="254" spans="1:41" s="49" customFormat="1" x14ac:dyDescent="0.3">
      <c r="A254" s="30" t="s">
        <v>84</v>
      </c>
      <c r="B254" s="71" t="s">
        <v>210</v>
      </c>
      <c r="C254" s="69">
        <v>32.64</v>
      </c>
      <c r="D254" s="69">
        <f t="shared" si="70"/>
        <v>28.382608695652177</v>
      </c>
      <c r="E254" s="31"/>
      <c r="F254" s="66">
        <f t="shared" si="58"/>
        <v>24.12521739130435</v>
      </c>
      <c r="G254" s="68">
        <f t="shared" si="59"/>
        <v>1.0811447002530388</v>
      </c>
      <c r="H254" s="67">
        <f t="shared" si="60"/>
        <v>4.2573913043478262</v>
      </c>
      <c r="I254" s="66">
        <f t="shared" si="61"/>
        <v>30.340242229408968</v>
      </c>
      <c r="J254" s="32"/>
      <c r="K254" s="70">
        <f t="shared" si="62"/>
        <v>34.891278563820308</v>
      </c>
      <c r="L254" s="56">
        <f t="shared" si="71"/>
        <v>2.251278563820307</v>
      </c>
      <c r="M254" s="57">
        <f t="shared" si="72"/>
        <v>6.8972995215082933E-2</v>
      </c>
      <c r="N254" s="60"/>
      <c r="O254" s="64"/>
      <c r="P254" s="33"/>
      <c r="Q254" s="34">
        <v>0</v>
      </c>
      <c r="R254" s="61">
        <v>15.63</v>
      </c>
      <c r="S254" s="61">
        <v>18.214700000000001</v>
      </c>
      <c r="T254" s="35">
        <f t="shared" si="63"/>
        <v>0</v>
      </c>
      <c r="U254" s="53">
        <v>0.92</v>
      </c>
      <c r="V254" s="62">
        <v>94.6</v>
      </c>
      <c r="W254" s="62">
        <v>102.6</v>
      </c>
      <c r="X254" s="54">
        <f t="shared" si="64"/>
        <v>0.99780126849894302</v>
      </c>
      <c r="Y254" s="36">
        <v>0.01</v>
      </c>
      <c r="Z254" s="37">
        <v>91.3</v>
      </c>
      <c r="AA254" s="37">
        <v>102.4</v>
      </c>
      <c r="AB254" s="38">
        <f t="shared" si="65"/>
        <v>1.1215772179627603E-2</v>
      </c>
      <c r="AC254" s="39">
        <v>7.0000000000000007E-2</v>
      </c>
      <c r="AD254" s="40">
        <v>98.7</v>
      </c>
      <c r="AE254" s="40">
        <v>101.7</v>
      </c>
      <c r="AF254" s="41">
        <f t="shared" si="66"/>
        <v>7.2127659574468095E-2</v>
      </c>
      <c r="AG254" s="42">
        <v>0</v>
      </c>
      <c r="AH254" s="43">
        <v>119.6</v>
      </c>
      <c r="AI254" s="43">
        <v>155.19999999999999</v>
      </c>
      <c r="AJ254" s="44">
        <f t="shared" si="67"/>
        <v>0</v>
      </c>
      <c r="AK254" s="45">
        <v>0</v>
      </c>
      <c r="AL254" s="46">
        <v>1</v>
      </c>
      <c r="AM254" s="46">
        <v>1</v>
      </c>
      <c r="AN254" s="47">
        <f t="shared" si="68"/>
        <v>0</v>
      </c>
      <c r="AO254" s="48">
        <f t="shared" si="69"/>
        <v>1</v>
      </c>
    </row>
    <row r="255" spans="1:41" s="49" customFormat="1" x14ac:dyDescent="0.3">
      <c r="A255" s="30" t="s">
        <v>85</v>
      </c>
      <c r="B255" s="71" t="s">
        <v>210</v>
      </c>
      <c r="C255" s="69">
        <v>32.65</v>
      </c>
      <c r="D255" s="69">
        <f t="shared" si="70"/>
        <v>28.39130434782609</v>
      </c>
      <c r="E255" s="31"/>
      <c r="F255" s="66">
        <f t="shared" si="58"/>
        <v>24.132608695652177</v>
      </c>
      <c r="G255" s="68">
        <f t="shared" si="59"/>
        <v>1.0811447002530388</v>
      </c>
      <c r="H255" s="67">
        <f t="shared" si="60"/>
        <v>4.2586956521739134</v>
      </c>
      <c r="I255" s="66">
        <f t="shared" si="61"/>
        <v>30.349537646758662</v>
      </c>
      <c r="J255" s="32"/>
      <c r="K255" s="70">
        <f t="shared" si="62"/>
        <v>34.901968293772462</v>
      </c>
      <c r="L255" s="56">
        <f t="shared" si="71"/>
        <v>2.2519682937724639</v>
      </c>
      <c r="M255" s="57">
        <f t="shared" si="72"/>
        <v>6.8972995215083127E-2</v>
      </c>
      <c r="N255" s="60"/>
      <c r="O255" s="64"/>
      <c r="P255" s="33"/>
      <c r="Q255" s="34">
        <v>0</v>
      </c>
      <c r="R255" s="61">
        <v>15.63</v>
      </c>
      <c r="S255" s="61">
        <v>18.214700000000001</v>
      </c>
      <c r="T255" s="35">
        <f t="shared" si="63"/>
        <v>0</v>
      </c>
      <c r="U255" s="53">
        <v>0.92</v>
      </c>
      <c r="V255" s="62">
        <v>94.6</v>
      </c>
      <c r="W255" s="62">
        <v>102.6</v>
      </c>
      <c r="X255" s="54">
        <f t="shared" si="64"/>
        <v>0.99780126849894302</v>
      </c>
      <c r="Y255" s="36">
        <v>0.01</v>
      </c>
      <c r="Z255" s="37">
        <v>91.3</v>
      </c>
      <c r="AA255" s="37">
        <v>102.4</v>
      </c>
      <c r="AB255" s="38">
        <f t="shared" si="65"/>
        <v>1.1215772179627603E-2</v>
      </c>
      <c r="AC255" s="39">
        <v>7.0000000000000007E-2</v>
      </c>
      <c r="AD255" s="40">
        <v>98.7</v>
      </c>
      <c r="AE255" s="40">
        <v>101.7</v>
      </c>
      <c r="AF255" s="41">
        <f t="shared" si="66"/>
        <v>7.2127659574468095E-2</v>
      </c>
      <c r="AG255" s="42">
        <v>0</v>
      </c>
      <c r="AH255" s="43">
        <v>119.6</v>
      </c>
      <c r="AI255" s="43">
        <v>155.19999999999999</v>
      </c>
      <c r="AJ255" s="44">
        <f t="shared" si="67"/>
        <v>0</v>
      </c>
      <c r="AK255" s="45">
        <v>0</v>
      </c>
      <c r="AL255" s="46">
        <v>1</v>
      </c>
      <c r="AM255" s="46">
        <v>1</v>
      </c>
      <c r="AN255" s="47">
        <f t="shared" si="68"/>
        <v>0</v>
      </c>
      <c r="AO255" s="48">
        <f t="shared" si="69"/>
        <v>1</v>
      </c>
    </row>
    <row r="256" spans="1:41" s="49" customFormat="1" x14ac:dyDescent="0.3">
      <c r="A256" s="30" t="s">
        <v>86</v>
      </c>
      <c r="B256" s="71" t="s">
        <v>210</v>
      </c>
      <c r="C256" s="69">
        <v>34.200000000000003</v>
      </c>
      <c r="D256" s="69">
        <f t="shared" si="70"/>
        <v>29.739130434782613</v>
      </c>
      <c r="E256" s="31"/>
      <c r="F256" s="66">
        <f t="shared" si="58"/>
        <v>25.278260869565219</v>
      </c>
      <c r="G256" s="68">
        <f t="shared" si="59"/>
        <v>1.0811447002530388</v>
      </c>
      <c r="H256" s="67">
        <f t="shared" si="60"/>
        <v>4.4608695652173918</v>
      </c>
      <c r="I256" s="66">
        <f t="shared" si="61"/>
        <v>31.790327335961599</v>
      </c>
      <c r="J256" s="32"/>
      <c r="K256" s="70">
        <f t="shared" si="62"/>
        <v>36.558876436355838</v>
      </c>
      <c r="L256" s="56">
        <f t="shared" si="71"/>
        <v>2.3588764363558354</v>
      </c>
      <c r="M256" s="57">
        <f t="shared" si="72"/>
        <v>6.8972995215082905E-2</v>
      </c>
      <c r="N256" s="60"/>
      <c r="O256" s="64"/>
      <c r="P256" s="33"/>
      <c r="Q256" s="34">
        <v>0</v>
      </c>
      <c r="R256" s="61">
        <v>15.63</v>
      </c>
      <c r="S256" s="61">
        <v>18.214700000000001</v>
      </c>
      <c r="T256" s="35">
        <f t="shared" si="63"/>
        <v>0</v>
      </c>
      <c r="U256" s="53">
        <v>0.92</v>
      </c>
      <c r="V256" s="62">
        <v>94.6</v>
      </c>
      <c r="W256" s="62">
        <v>102.6</v>
      </c>
      <c r="X256" s="54">
        <f t="shared" si="64"/>
        <v>0.99780126849894302</v>
      </c>
      <c r="Y256" s="36">
        <v>0.01</v>
      </c>
      <c r="Z256" s="37">
        <v>91.3</v>
      </c>
      <c r="AA256" s="37">
        <v>102.4</v>
      </c>
      <c r="AB256" s="38">
        <f t="shared" si="65"/>
        <v>1.1215772179627603E-2</v>
      </c>
      <c r="AC256" s="39">
        <v>7.0000000000000007E-2</v>
      </c>
      <c r="AD256" s="40">
        <v>98.7</v>
      </c>
      <c r="AE256" s="40">
        <v>101.7</v>
      </c>
      <c r="AF256" s="41">
        <f t="shared" si="66"/>
        <v>7.2127659574468095E-2</v>
      </c>
      <c r="AG256" s="42">
        <v>0</v>
      </c>
      <c r="AH256" s="43">
        <v>119.6</v>
      </c>
      <c r="AI256" s="43">
        <v>155.19999999999999</v>
      </c>
      <c r="AJ256" s="44">
        <f t="shared" si="67"/>
        <v>0</v>
      </c>
      <c r="AK256" s="45">
        <v>0</v>
      </c>
      <c r="AL256" s="46">
        <v>1</v>
      </c>
      <c r="AM256" s="46">
        <v>1</v>
      </c>
      <c r="AN256" s="47">
        <f t="shared" si="68"/>
        <v>0</v>
      </c>
      <c r="AO256" s="48">
        <f t="shared" si="69"/>
        <v>1</v>
      </c>
    </row>
    <row r="257" spans="1:41" s="49" customFormat="1" x14ac:dyDescent="0.3">
      <c r="A257" s="30" t="s">
        <v>87</v>
      </c>
      <c r="B257" s="71" t="s">
        <v>210</v>
      </c>
      <c r="C257" s="69">
        <v>37.06</v>
      </c>
      <c r="D257" s="69">
        <f t="shared" si="70"/>
        <v>32.22608695652174</v>
      </c>
      <c r="E257" s="31"/>
      <c r="F257" s="66">
        <f t="shared" si="58"/>
        <v>27.392173913043479</v>
      </c>
      <c r="G257" s="68">
        <f t="shared" si="59"/>
        <v>1.0820565210648851</v>
      </c>
      <c r="H257" s="67">
        <f t="shared" si="60"/>
        <v>4.8339130434782609</v>
      </c>
      <c r="I257" s="66">
        <f t="shared" si="61"/>
        <v>34.473793452230389</v>
      </c>
      <c r="J257" s="32"/>
      <c r="K257" s="70">
        <f t="shared" si="62"/>
        <v>39.644862470064943</v>
      </c>
      <c r="L257" s="56">
        <f t="shared" si="71"/>
        <v>2.584862470064941</v>
      </c>
      <c r="M257" s="57">
        <f t="shared" si="72"/>
        <v>6.9748042905152213E-2</v>
      </c>
      <c r="N257" s="60"/>
      <c r="O257" s="64"/>
      <c r="P257" s="33"/>
      <c r="Q257" s="34">
        <v>0</v>
      </c>
      <c r="R257" s="61">
        <v>15.63</v>
      </c>
      <c r="S257" s="61">
        <v>18.214700000000001</v>
      </c>
      <c r="T257" s="35">
        <f t="shared" si="63"/>
        <v>0</v>
      </c>
      <c r="U257" s="53">
        <v>0.92</v>
      </c>
      <c r="V257" s="62">
        <v>94.6</v>
      </c>
      <c r="W257" s="62">
        <v>102.6</v>
      </c>
      <c r="X257" s="54">
        <f t="shared" si="64"/>
        <v>0.99780126849894302</v>
      </c>
      <c r="Y257" s="36">
        <v>0.02</v>
      </c>
      <c r="Z257" s="37">
        <v>91.3</v>
      </c>
      <c r="AA257" s="37">
        <v>102.4</v>
      </c>
      <c r="AB257" s="38">
        <f t="shared" si="65"/>
        <v>2.2431544359255207E-2</v>
      </c>
      <c r="AC257" s="39">
        <v>0.06</v>
      </c>
      <c r="AD257" s="40">
        <v>98.7</v>
      </c>
      <c r="AE257" s="40">
        <v>101.7</v>
      </c>
      <c r="AF257" s="41">
        <f t="shared" si="66"/>
        <v>6.1823708206686923E-2</v>
      </c>
      <c r="AG257" s="42">
        <v>0</v>
      </c>
      <c r="AH257" s="43">
        <v>119.6</v>
      </c>
      <c r="AI257" s="43">
        <v>155.19999999999999</v>
      </c>
      <c r="AJ257" s="44">
        <f t="shared" si="67"/>
        <v>0</v>
      </c>
      <c r="AK257" s="45">
        <v>0</v>
      </c>
      <c r="AL257" s="46">
        <v>1</v>
      </c>
      <c r="AM257" s="46">
        <v>1</v>
      </c>
      <c r="AN257" s="47">
        <f t="shared" si="68"/>
        <v>0</v>
      </c>
      <c r="AO257" s="48">
        <f t="shared" si="69"/>
        <v>1</v>
      </c>
    </row>
    <row r="258" spans="1:41" s="49" customFormat="1" x14ac:dyDescent="0.3">
      <c r="A258" s="30" t="s">
        <v>166</v>
      </c>
      <c r="B258" s="71" t="s">
        <v>210</v>
      </c>
      <c r="C258" s="69">
        <v>25</v>
      </c>
      <c r="D258" s="69">
        <f t="shared" si="70"/>
        <v>21.739130434782609</v>
      </c>
      <c r="E258" s="31"/>
      <c r="F258" s="66">
        <f t="shared" si="58"/>
        <v>18.478260869565219</v>
      </c>
      <c r="G258" s="68">
        <f t="shared" si="59"/>
        <v>1.0816864148472027</v>
      </c>
      <c r="H258" s="67">
        <f t="shared" si="60"/>
        <v>3.2608695652173911</v>
      </c>
      <c r="I258" s="66">
        <f t="shared" si="61"/>
        <v>23.248553317828748</v>
      </c>
      <c r="J258" s="32"/>
      <c r="K258" s="70">
        <f t="shared" si="62"/>
        <v>26.735836315503057</v>
      </c>
      <c r="L258" s="56">
        <f t="shared" si="71"/>
        <v>1.7358363155030574</v>
      </c>
      <c r="M258" s="57">
        <f t="shared" si="72"/>
        <v>6.9433452620122293E-2</v>
      </c>
      <c r="N258" s="60"/>
      <c r="O258" s="64"/>
      <c r="P258" s="33"/>
      <c r="Q258" s="34">
        <v>0</v>
      </c>
      <c r="R258" s="61">
        <v>15.63</v>
      </c>
      <c r="S258" s="61">
        <v>18.214700000000001</v>
      </c>
      <c r="T258" s="35">
        <f t="shared" si="63"/>
        <v>0</v>
      </c>
      <c r="U258" s="53">
        <v>0.93</v>
      </c>
      <c r="V258" s="62">
        <v>94.6</v>
      </c>
      <c r="W258" s="62">
        <v>102.6</v>
      </c>
      <c r="X258" s="54">
        <f t="shared" si="64"/>
        <v>1.0086469344608882</v>
      </c>
      <c r="Y258" s="36">
        <v>0.01</v>
      </c>
      <c r="Z258" s="37">
        <v>91.3</v>
      </c>
      <c r="AA258" s="37">
        <v>102.4</v>
      </c>
      <c r="AB258" s="38">
        <f t="shared" si="65"/>
        <v>1.1215772179627603E-2</v>
      </c>
      <c r="AC258" s="39">
        <v>0.06</v>
      </c>
      <c r="AD258" s="40">
        <v>98.7</v>
      </c>
      <c r="AE258" s="40">
        <v>101.7</v>
      </c>
      <c r="AF258" s="41">
        <f t="shared" si="66"/>
        <v>6.1823708206686923E-2</v>
      </c>
      <c r="AG258" s="42">
        <v>0</v>
      </c>
      <c r="AH258" s="43">
        <v>119.6</v>
      </c>
      <c r="AI258" s="43">
        <v>155.19999999999999</v>
      </c>
      <c r="AJ258" s="44">
        <f t="shared" si="67"/>
        <v>0</v>
      </c>
      <c r="AK258" s="45">
        <v>0</v>
      </c>
      <c r="AL258" s="46">
        <v>1</v>
      </c>
      <c r="AM258" s="46">
        <v>1</v>
      </c>
      <c r="AN258" s="47">
        <f t="shared" si="68"/>
        <v>0</v>
      </c>
      <c r="AO258" s="48">
        <f t="shared" si="69"/>
        <v>1</v>
      </c>
    </row>
    <row r="259" spans="1:41" s="49" customFormat="1" x14ac:dyDescent="0.3">
      <c r="A259" s="30" t="s">
        <v>167</v>
      </c>
      <c r="B259" s="71" t="s">
        <v>210</v>
      </c>
      <c r="C259" s="69">
        <v>25</v>
      </c>
      <c r="D259" s="69">
        <f t="shared" si="70"/>
        <v>21.739130434782609</v>
      </c>
      <c r="E259" s="31"/>
      <c r="F259" s="66">
        <f t="shared" si="58"/>
        <v>18.478260869565219</v>
      </c>
      <c r="G259" s="68">
        <f t="shared" si="59"/>
        <v>1.0816864148472027</v>
      </c>
      <c r="H259" s="67">
        <f t="shared" si="60"/>
        <v>3.2608695652173911</v>
      </c>
      <c r="I259" s="66">
        <f t="shared" si="61"/>
        <v>23.248553317828748</v>
      </c>
      <c r="J259" s="32"/>
      <c r="K259" s="70">
        <f t="shared" si="62"/>
        <v>26.735836315503057</v>
      </c>
      <c r="L259" s="56">
        <f t="shared" si="71"/>
        <v>1.7358363155030574</v>
      </c>
      <c r="M259" s="57">
        <f t="shared" si="72"/>
        <v>6.9433452620122293E-2</v>
      </c>
      <c r="N259" s="60"/>
      <c r="O259" s="64"/>
      <c r="P259" s="33"/>
      <c r="Q259" s="34">
        <v>0</v>
      </c>
      <c r="R259" s="61">
        <v>15.63</v>
      </c>
      <c r="S259" s="61">
        <v>18.214700000000001</v>
      </c>
      <c r="T259" s="35">
        <f t="shared" si="63"/>
        <v>0</v>
      </c>
      <c r="U259" s="53">
        <v>0.93</v>
      </c>
      <c r="V259" s="62">
        <v>94.6</v>
      </c>
      <c r="W259" s="62">
        <v>102.6</v>
      </c>
      <c r="X259" s="54">
        <f t="shared" si="64"/>
        <v>1.0086469344608882</v>
      </c>
      <c r="Y259" s="36">
        <v>0.01</v>
      </c>
      <c r="Z259" s="37">
        <v>91.3</v>
      </c>
      <c r="AA259" s="37">
        <v>102.4</v>
      </c>
      <c r="AB259" s="38">
        <f t="shared" si="65"/>
        <v>1.1215772179627603E-2</v>
      </c>
      <c r="AC259" s="39">
        <v>0.06</v>
      </c>
      <c r="AD259" s="40">
        <v>98.7</v>
      </c>
      <c r="AE259" s="40">
        <v>101.7</v>
      </c>
      <c r="AF259" s="41">
        <f t="shared" si="66"/>
        <v>6.1823708206686923E-2</v>
      </c>
      <c r="AG259" s="42">
        <v>0</v>
      </c>
      <c r="AH259" s="43">
        <v>119.6</v>
      </c>
      <c r="AI259" s="43">
        <v>155.19999999999999</v>
      </c>
      <c r="AJ259" s="44">
        <f t="shared" si="67"/>
        <v>0</v>
      </c>
      <c r="AK259" s="45">
        <v>0</v>
      </c>
      <c r="AL259" s="46">
        <v>1</v>
      </c>
      <c r="AM259" s="46">
        <v>1</v>
      </c>
      <c r="AN259" s="47">
        <f t="shared" si="68"/>
        <v>0</v>
      </c>
      <c r="AO259" s="48">
        <f t="shared" si="69"/>
        <v>1</v>
      </c>
    </row>
    <row r="260" spans="1:41" s="49" customFormat="1" x14ac:dyDescent="0.3">
      <c r="A260" s="30" t="s">
        <v>168</v>
      </c>
      <c r="B260" s="71" t="s">
        <v>210</v>
      </c>
      <c r="C260" s="69">
        <v>25</v>
      </c>
      <c r="D260" s="69">
        <f t="shared" si="70"/>
        <v>21.739130434782609</v>
      </c>
      <c r="E260" s="31"/>
      <c r="F260" s="66">
        <f t="shared" si="58"/>
        <v>18.478260869565219</v>
      </c>
      <c r="G260" s="68">
        <f t="shared" si="59"/>
        <v>1.0816864148472027</v>
      </c>
      <c r="H260" s="67">
        <f t="shared" si="60"/>
        <v>3.2608695652173911</v>
      </c>
      <c r="I260" s="66">
        <f t="shared" si="61"/>
        <v>23.248553317828748</v>
      </c>
      <c r="J260" s="32"/>
      <c r="K260" s="70">
        <f t="shared" si="62"/>
        <v>26.735836315503057</v>
      </c>
      <c r="L260" s="56">
        <f t="shared" si="71"/>
        <v>1.7358363155030574</v>
      </c>
      <c r="M260" s="57">
        <f t="shared" si="72"/>
        <v>6.9433452620122293E-2</v>
      </c>
      <c r="N260" s="60"/>
      <c r="O260" s="64"/>
      <c r="P260" s="33"/>
      <c r="Q260" s="34">
        <v>0</v>
      </c>
      <c r="R260" s="61">
        <v>15.63</v>
      </c>
      <c r="S260" s="61">
        <v>18.214700000000001</v>
      </c>
      <c r="T260" s="35">
        <f t="shared" si="63"/>
        <v>0</v>
      </c>
      <c r="U260" s="53">
        <v>0.93</v>
      </c>
      <c r="V260" s="62">
        <v>94.6</v>
      </c>
      <c r="W260" s="62">
        <v>102.6</v>
      </c>
      <c r="X260" s="54">
        <f t="shared" si="64"/>
        <v>1.0086469344608882</v>
      </c>
      <c r="Y260" s="36">
        <v>0.01</v>
      </c>
      <c r="Z260" s="37">
        <v>91.3</v>
      </c>
      <c r="AA260" s="37">
        <v>102.4</v>
      </c>
      <c r="AB260" s="38">
        <f t="shared" si="65"/>
        <v>1.1215772179627603E-2</v>
      </c>
      <c r="AC260" s="39">
        <v>0.06</v>
      </c>
      <c r="AD260" s="40">
        <v>98.7</v>
      </c>
      <c r="AE260" s="40">
        <v>101.7</v>
      </c>
      <c r="AF260" s="41">
        <f t="shared" si="66"/>
        <v>6.1823708206686923E-2</v>
      </c>
      <c r="AG260" s="42">
        <v>0</v>
      </c>
      <c r="AH260" s="43">
        <v>119.6</v>
      </c>
      <c r="AI260" s="43">
        <v>155.19999999999999</v>
      </c>
      <c r="AJ260" s="44">
        <f t="shared" si="67"/>
        <v>0</v>
      </c>
      <c r="AK260" s="45">
        <v>0</v>
      </c>
      <c r="AL260" s="46">
        <v>1</v>
      </c>
      <c r="AM260" s="46">
        <v>1</v>
      </c>
      <c r="AN260" s="47">
        <f t="shared" si="68"/>
        <v>0</v>
      </c>
      <c r="AO260" s="48">
        <f t="shared" si="69"/>
        <v>1</v>
      </c>
    </row>
    <row r="261" spans="1:41" s="49" customFormat="1" x14ac:dyDescent="0.3">
      <c r="A261" s="30" t="s">
        <v>169</v>
      </c>
      <c r="B261" s="71" t="s">
        <v>210</v>
      </c>
      <c r="C261" s="69">
        <v>25</v>
      </c>
      <c r="D261" s="69">
        <f t="shared" si="70"/>
        <v>21.739130434782609</v>
      </c>
      <c r="E261" s="31"/>
      <c r="F261" s="66">
        <f t="shared" si="58"/>
        <v>18.478260869565219</v>
      </c>
      <c r="G261" s="68">
        <f t="shared" si="59"/>
        <v>1.0816864148472027</v>
      </c>
      <c r="H261" s="67">
        <f t="shared" si="60"/>
        <v>3.2608695652173911</v>
      </c>
      <c r="I261" s="66">
        <f t="shared" si="61"/>
        <v>23.248553317828748</v>
      </c>
      <c r="J261" s="32"/>
      <c r="K261" s="70">
        <f t="shared" si="62"/>
        <v>26.735836315503057</v>
      </c>
      <c r="L261" s="56">
        <f t="shared" si="71"/>
        <v>1.7358363155030574</v>
      </c>
      <c r="M261" s="57">
        <f t="shared" si="72"/>
        <v>6.9433452620122293E-2</v>
      </c>
      <c r="N261" s="60"/>
      <c r="O261" s="64"/>
      <c r="P261" s="33"/>
      <c r="Q261" s="34">
        <v>0</v>
      </c>
      <c r="R261" s="61">
        <v>15.63</v>
      </c>
      <c r="S261" s="61">
        <v>18.214700000000001</v>
      </c>
      <c r="T261" s="35">
        <f t="shared" si="63"/>
        <v>0</v>
      </c>
      <c r="U261" s="53">
        <v>0.93</v>
      </c>
      <c r="V261" s="62">
        <v>94.6</v>
      </c>
      <c r="W261" s="62">
        <v>102.6</v>
      </c>
      <c r="X261" s="54">
        <f t="shared" si="64"/>
        <v>1.0086469344608882</v>
      </c>
      <c r="Y261" s="36">
        <v>0.01</v>
      </c>
      <c r="Z261" s="37">
        <v>91.3</v>
      </c>
      <c r="AA261" s="37">
        <v>102.4</v>
      </c>
      <c r="AB261" s="38">
        <f t="shared" si="65"/>
        <v>1.1215772179627603E-2</v>
      </c>
      <c r="AC261" s="39">
        <v>0.06</v>
      </c>
      <c r="AD261" s="40">
        <v>98.7</v>
      </c>
      <c r="AE261" s="40">
        <v>101.7</v>
      </c>
      <c r="AF261" s="41">
        <f t="shared" si="66"/>
        <v>6.1823708206686923E-2</v>
      </c>
      <c r="AG261" s="42">
        <v>0</v>
      </c>
      <c r="AH261" s="43">
        <v>119.6</v>
      </c>
      <c r="AI261" s="43">
        <v>155.19999999999999</v>
      </c>
      <c r="AJ261" s="44">
        <f t="shared" si="67"/>
        <v>0</v>
      </c>
      <c r="AK261" s="45">
        <v>0</v>
      </c>
      <c r="AL261" s="46">
        <v>1</v>
      </c>
      <c r="AM261" s="46">
        <v>1</v>
      </c>
      <c r="AN261" s="47">
        <f t="shared" si="68"/>
        <v>0</v>
      </c>
      <c r="AO261" s="48">
        <f t="shared" si="69"/>
        <v>1</v>
      </c>
    </row>
    <row r="262" spans="1:41" s="49" customFormat="1" x14ac:dyDescent="0.3">
      <c r="A262" s="30" t="s">
        <v>170</v>
      </c>
      <c r="B262" s="71" t="s">
        <v>210</v>
      </c>
      <c r="C262" s="69">
        <v>25</v>
      </c>
      <c r="D262" s="69">
        <f t="shared" si="70"/>
        <v>21.739130434782609</v>
      </c>
      <c r="E262" s="31"/>
      <c r="F262" s="66">
        <f t="shared" si="58"/>
        <v>18.478260869565219</v>
      </c>
      <c r="G262" s="68">
        <f t="shared" si="59"/>
        <v>1.0816864148472027</v>
      </c>
      <c r="H262" s="67">
        <f t="shared" si="60"/>
        <v>3.2608695652173911</v>
      </c>
      <c r="I262" s="66">
        <f t="shared" si="61"/>
        <v>23.248553317828748</v>
      </c>
      <c r="J262" s="32"/>
      <c r="K262" s="70">
        <f t="shared" si="62"/>
        <v>26.735836315503057</v>
      </c>
      <c r="L262" s="56">
        <f t="shared" si="71"/>
        <v>1.7358363155030574</v>
      </c>
      <c r="M262" s="57">
        <f t="shared" si="72"/>
        <v>6.9433452620122293E-2</v>
      </c>
      <c r="N262" s="60"/>
      <c r="O262" s="64"/>
      <c r="P262" s="33"/>
      <c r="Q262" s="34">
        <v>0</v>
      </c>
      <c r="R262" s="61">
        <v>15.63</v>
      </c>
      <c r="S262" s="61">
        <v>18.214700000000001</v>
      </c>
      <c r="T262" s="35">
        <f t="shared" si="63"/>
        <v>0</v>
      </c>
      <c r="U262" s="53">
        <v>0.93</v>
      </c>
      <c r="V262" s="62">
        <v>94.6</v>
      </c>
      <c r="W262" s="62">
        <v>102.6</v>
      </c>
      <c r="X262" s="54">
        <f t="shared" si="64"/>
        <v>1.0086469344608882</v>
      </c>
      <c r="Y262" s="36">
        <v>0.01</v>
      </c>
      <c r="Z262" s="37">
        <v>91.3</v>
      </c>
      <c r="AA262" s="37">
        <v>102.4</v>
      </c>
      <c r="AB262" s="38">
        <f t="shared" si="65"/>
        <v>1.1215772179627603E-2</v>
      </c>
      <c r="AC262" s="39">
        <v>0.06</v>
      </c>
      <c r="AD262" s="40">
        <v>98.7</v>
      </c>
      <c r="AE262" s="40">
        <v>101.7</v>
      </c>
      <c r="AF262" s="41">
        <f t="shared" si="66"/>
        <v>6.1823708206686923E-2</v>
      </c>
      <c r="AG262" s="42">
        <v>0</v>
      </c>
      <c r="AH262" s="43">
        <v>119.6</v>
      </c>
      <c r="AI262" s="43">
        <v>155.19999999999999</v>
      </c>
      <c r="AJ262" s="44">
        <f t="shared" si="67"/>
        <v>0</v>
      </c>
      <c r="AK262" s="45">
        <v>0</v>
      </c>
      <c r="AL262" s="46">
        <v>1</v>
      </c>
      <c r="AM262" s="46">
        <v>1</v>
      </c>
      <c r="AN262" s="47">
        <f t="shared" si="68"/>
        <v>0</v>
      </c>
      <c r="AO262" s="48">
        <f t="shared" si="69"/>
        <v>1</v>
      </c>
    </row>
    <row r="263" spans="1:41" s="49" customFormat="1" x14ac:dyDescent="0.3">
      <c r="A263" s="30" t="s">
        <v>171</v>
      </c>
      <c r="B263" s="71" t="s">
        <v>210</v>
      </c>
      <c r="C263" s="69">
        <v>25</v>
      </c>
      <c r="D263" s="69">
        <f t="shared" si="70"/>
        <v>21.739130434782609</v>
      </c>
      <c r="E263" s="31"/>
      <c r="F263" s="66">
        <f t="shared" si="58"/>
        <v>18.478260869565219</v>
      </c>
      <c r="G263" s="68">
        <f t="shared" si="59"/>
        <v>1.0816864148472027</v>
      </c>
      <c r="H263" s="67">
        <f t="shared" si="60"/>
        <v>3.2608695652173911</v>
      </c>
      <c r="I263" s="66">
        <f t="shared" si="61"/>
        <v>23.248553317828748</v>
      </c>
      <c r="J263" s="32"/>
      <c r="K263" s="70">
        <f t="shared" si="62"/>
        <v>26.735836315503057</v>
      </c>
      <c r="L263" s="56">
        <f t="shared" si="71"/>
        <v>1.7358363155030574</v>
      </c>
      <c r="M263" s="57">
        <f t="shared" si="72"/>
        <v>6.9433452620122293E-2</v>
      </c>
      <c r="N263" s="60"/>
      <c r="O263" s="64"/>
      <c r="P263" s="33"/>
      <c r="Q263" s="34">
        <v>0</v>
      </c>
      <c r="R263" s="61">
        <v>15.63</v>
      </c>
      <c r="S263" s="61">
        <v>18.214700000000001</v>
      </c>
      <c r="T263" s="35">
        <f t="shared" si="63"/>
        <v>0</v>
      </c>
      <c r="U263" s="53">
        <v>0.93</v>
      </c>
      <c r="V263" s="62">
        <v>94.6</v>
      </c>
      <c r="W263" s="62">
        <v>102.6</v>
      </c>
      <c r="X263" s="54">
        <f t="shared" si="64"/>
        <v>1.0086469344608882</v>
      </c>
      <c r="Y263" s="36">
        <v>0.01</v>
      </c>
      <c r="Z263" s="37">
        <v>91.3</v>
      </c>
      <c r="AA263" s="37">
        <v>102.4</v>
      </c>
      <c r="AB263" s="38">
        <f t="shared" si="65"/>
        <v>1.1215772179627603E-2</v>
      </c>
      <c r="AC263" s="39">
        <v>0.06</v>
      </c>
      <c r="AD263" s="40">
        <v>98.7</v>
      </c>
      <c r="AE263" s="40">
        <v>101.7</v>
      </c>
      <c r="AF263" s="41">
        <f t="shared" si="66"/>
        <v>6.1823708206686923E-2</v>
      </c>
      <c r="AG263" s="42">
        <v>0</v>
      </c>
      <c r="AH263" s="43">
        <v>119.6</v>
      </c>
      <c r="AI263" s="43">
        <v>155.19999999999999</v>
      </c>
      <c r="AJ263" s="44">
        <f t="shared" si="67"/>
        <v>0</v>
      </c>
      <c r="AK263" s="45">
        <v>0</v>
      </c>
      <c r="AL263" s="46">
        <v>1</v>
      </c>
      <c r="AM263" s="46">
        <v>1</v>
      </c>
      <c r="AN263" s="47">
        <f t="shared" si="68"/>
        <v>0</v>
      </c>
      <c r="AO263" s="48">
        <f t="shared" si="69"/>
        <v>1</v>
      </c>
    </row>
    <row r="264" spans="1:41" s="49" customFormat="1" hidden="1" x14ac:dyDescent="0.3">
      <c r="A264" s="30" t="s">
        <v>45</v>
      </c>
      <c r="B264" s="71" t="s">
        <v>211</v>
      </c>
      <c r="C264" s="69">
        <v>0.33</v>
      </c>
      <c r="D264" s="69">
        <f t="shared" si="70"/>
        <v>0.28695652173913044</v>
      </c>
      <c r="E264" s="31"/>
      <c r="F264" s="66">
        <f t="shared" si="58"/>
        <v>0.24391304347826087</v>
      </c>
      <c r="G264" s="68">
        <f t="shared" si="59"/>
        <v>1.1779270633397314</v>
      </c>
      <c r="H264" s="67">
        <f t="shared" si="60"/>
        <v>4.3043478260869565E-2</v>
      </c>
      <c r="I264" s="66">
        <f t="shared" si="61"/>
        <v>0.3303552532754736</v>
      </c>
      <c r="J264" s="32"/>
      <c r="K264" s="70">
        <f t="shared" si="62"/>
        <v>0.37990854126679463</v>
      </c>
      <c r="L264" s="56">
        <f t="shared" si="71"/>
        <v>4.9908541266794615E-2</v>
      </c>
      <c r="M264" s="57">
        <f t="shared" si="72"/>
        <v>0.15123800383877156</v>
      </c>
      <c r="N264" s="60"/>
      <c r="O264" s="64"/>
      <c r="P264" s="33"/>
      <c r="Q264" s="34">
        <v>1</v>
      </c>
      <c r="R264" s="61">
        <v>15.63</v>
      </c>
      <c r="S264" s="61">
        <v>18.411000000000001</v>
      </c>
      <c r="T264" s="35">
        <f t="shared" si="63"/>
        <v>1.1779270633397314</v>
      </c>
      <c r="U264" s="53">
        <v>0</v>
      </c>
      <c r="V264" s="62">
        <v>121.7</v>
      </c>
      <c r="W264" s="62">
        <v>127.5</v>
      </c>
      <c r="X264" s="54">
        <f t="shared" si="64"/>
        <v>0</v>
      </c>
      <c r="Y264" s="36">
        <v>0</v>
      </c>
      <c r="Z264" s="37">
        <v>106</v>
      </c>
      <c r="AA264" s="37">
        <v>112.7</v>
      </c>
      <c r="AB264" s="38">
        <f t="shared" si="65"/>
        <v>0</v>
      </c>
      <c r="AC264" s="39">
        <v>0</v>
      </c>
      <c r="AD264" s="40">
        <v>106.4</v>
      </c>
      <c r="AE264" s="40">
        <v>113.9</v>
      </c>
      <c r="AF264" s="41">
        <f t="shared" si="66"/>
        <v>0</v>
      </c>
      <c r="AG264" s="42">
        <v>0</v>
      </c>
      <c r="AH264" s="43">
        <v>103.4</v>
      </c>
      <c r="AI264" s="43">
        <v>110</v>
      </c>
      <c r="AJ264" s="44">
        <f t="shared" si="67"/>
        <v>0</v>
      </c>
      <c r="AK264" s="45">
        <v>0</v>
      </c>
      <c r="AL264" s="46">
        <v>1</v>
      </c>
      <c r="AM264" s="46">
        <v>1</v>
      </c>
      <c r="AN264" s="47">
        <f t="shared" si="68"/>
        <v>0</v>
      </c>
      <c r="AO264" s="48">
        <f t="shared" si="69"/>
        <v>1</v>
      </c>
    </row>
    <row r="265" spans="1:41" s="49" customFormat="1" hidden="1" x14ac:dyDescent="0.3">
      <c r="A265" s="30" t="s">
        <v>47</v>
      </c>
      <c r="B265" s="71" t="s">
        <v>211</v>
      </c>
      <c r="C265" s="69">
        <v>0.36</v>
      </c>
      <c r="D265" s="69">
        <f t="shared" si="70"/>
        <v>0.31304347826086959</v>
      </c>
      <c r="E265" s="31"/>
      <c r="F265" s="66">
        <f t="shared" si="58"/>
        <v>0.26608695652173914</v>
      </c>
      <c r="G265" s="68">
        <f t="shared" si="59"/>
        <v>1.1779270633397314</v>
      </c>
      <c r="H265" s="67">
        <f t="shared" si="60"/>
        <v>4.6956521739130438E-2</v>
      </c>
      <c r="I265" s="66">
        <f t="shared" si="61"/>
        <v>0.36038754902778941</v>
      </c>
      <c r="J265" s="32"/>
      <c r="K265" s="70">
        <f t="shared" si="62"/>
        <v>0.41444568138195781</v>
      </c>
      <c r="L265" s="56">
        <f t="shared" si="71"/>
        <v>5.4445681381957822E-2</v>
      </c>
      <c r="M265" s="57">
        <f t="shared" si="72"/>
        <v>0.15123800383877173</v>
      </c>
      <c r="N265" s="60"/>
      <c r="O265" s="64"/>
      <c r="P265" s="33"/>
      <c r="Q265" s="34">
        <v>1</v>
      </c>
      <c r="R265" s="61">
        <v>15.63</v>
      </c>
      <c r="S265" s="61">
        <v>18.411000000000001</v>
      </c>
      <c r="T265" s="35">
        <f t="shared" si="63"/>
        <v>1.1779270633397314</v>
      </c>
      <c r="U265" s="53">
        <v>0</v>
      </c>
      <c r="V265" s="62">
        <v>121.7</v>
      </c>
      <c r="W265" s="62">
        <v>127.5</v>
      </c>
      <c r="X265" s="54">
        <f t="shared" si="64"/>
        <v>0</v>
      </c>
      <c r="Y265" s="36">
        <v>0</v>
      </c>
      <c r="Z265" s="37">
        <v>106</v>
      </c>
      <c r="AA265" s="37">
        <v>112.7</v>
      </c>
      <c r="AB265" s="38">
        <f t="shared" si="65"/>
        <v>0</v>
      </c>
      <c r="AC265" s="39">
        <v>0</v>
      </c>
      <c r="AD265" s="40">
        <v>106.4</v>
      </c>
      <c r="AE265" s="40">
        <v>113.9</v>
      </c>
      <c r="AF265" s="41">
        <f t="shared" si="66"/>
        <v>0</v>
      </c>
      <c r="AG265" s="42">
        <v>0</v>
      </c>
      <c r="AH265" s="43">
        <v>103.4</v>
      </c>
      <c r="AI265" s="43">
        <v>110</v>
      </c>
      <c r="AJ265" s="44">
        <f t="shared" si="67"/>
        <v>0</v>
      </c>
      <c r="AK265" s="45">
        <v>0</v>
      </c>
      <c r="AL265" s="46">
        <v>1</v>
      </c>
      <c r="AM265" s="46">
        <v>1</v>
      </c>
      <c r="AN265" s="47">
        <f t="shared" si="68"/>
        <v>0</v>
      </c>
      <c r="AO265" s="48">
        <f t="shared" si="69"/>
        <v>1</v>
      </c>
    </row>
    <row r="266" spans="1:41" s="49" customFormat="1" hidden="1" x14ac:dyDescent="0.3">
      <c r="A266" s="30" t="s">
        <v>133</v>
      </c>
      <c r="B266" s="71" t="s">
        <v>211</v>
      </c>
      <c r="C266" s="69">
        <v>3.0428999999999991</v>
      </c>
      <c r="D266" s="69">
        <f t="shared" si="70"/>
        <v>2.6459999999999995</v>
      </c>
      <c r="E266" s="31"/>
      <c r="F266" s="66">
        <f t="shared" si="58"/>
        <v>2.2490999999999994</v>
      </c>
      <c r="G266" s="68">
        <f t="shared" si="59"/>
        <v>1.1779270633397314</v>
      </c>
      <c r="H266" s="67">
        <f t="shared" si="60"/>
        <v>0.39689999999999992</v>
      </c>
      <c r="I266" s="66">
        <f t="shared" si="61"/>
        <v>3.0461757581573892</v>
      </c>
      <c r="J266" s="32"/>
      <c r="K266" s="70">
        <f t="shared" si="62"/>
        <v>3.5031021218809975</v>
      </c>
      <c r="L266" s="56">
        <f t="shared" si="71"/>
        <v>0.4602021218809984</v>
      </c>
      <c r="M266" s="57">
        <f t="shared" si="72"/>
        <v>0.15123800383877176</v>
      </c>
      <c r="N266" s="60"/>
      <c r="O266" s="64"/>
      <c r="P266" s="33"/>
      <c r="Q266" s="34">
        <v>1</v>
      </c>
      <c r="R266" s="61">
        <v>15.63</v>
      </c>
      <c r="S266" s="61">
        <v>18.411000000000001</v>
      </c>
      <c r="T266" s="35">
        <f t="shared" si="63"/>
        <v>1.1779270633397314</v>
      </c>
      <c r="U266" s="53">
        <v>0</v>
      </c>
      <c r="V266" s="62">
        <v>121.7</v>
      </c>
      <c r="W266" s="62">
        <v>127.5</v>
      </c>
      <c r="X266" s="54">
        <f t="shared" si="64"/>
        <v>0</v>
      </c>
      <c r="Y266" s="36">
        <v>0</v>
      </c>
      <c r="Z266" s="37">
        <v>106</v>
      </c>
      <c r="AA266" s="37">
        <v>112.7</v>
      </c>
      <c r="AB266" s="38">
        <f t="shared" si="65"/>
        <v>0</v>
      </c>
      <c r="AC266" s="39">
        <v>0</v>
      </c>
      <c r="AD266" s="40">
        <v>106.4</v>
      </c>
      <c r="AE266" s="40">
        <v>113.9</v>
      </c>
      <c r="AF266" s="41">
        <f t="shared" si="66"/>
        <v>0</v>
      </c>
      <c r="AG266" s="42">
        <v>0</v>
      </c>
      <c r="AH266" s="43">
        <v>103.4</v>
      </c>
      <c r="AI266" s="43">
        <v>110</v>
      </c>
      <c r="AJ266" s="44">
        <f t="shared" si="67"/>
        <v>0</v>
      </c>
      <c r="AK266" s="45">
        <v>0</v>
      </c>
      <c r="AL266" s="46">
        <v>1</v>
      </c>
      <c r="AM266" s="46">
        <v>1</v>
      </c>
      <c r="AN266" s="47">
        <f t="shared" si="68"/>
        <v>0</v>
      </c>
      <c r="AO266" s="48">
        <f t="shared" si="69"/>
        <v>1</v>
      </c>
    </row>
    <row r="267" spans="1:41" s="49" customFormat="1" x14ac:dyDescent="0.3">
      <c r="A267" s="30" t="s">
        <v>46</v>
      </c>
      <c r="B267" s="71" t="s">
        <v>213</v>
      </c>
      <c r="C267" s="69">
        <v>0.6</v>
      </c>
      <c r="D267" s="69">
        <f t="shared" si="70"/>
        <v>0.52173913043478259</v>
      </c>
      <c r="E267" s="31"/>
      <c r="F267" s="66">
        <f t="shared" si="58"/>
        <v>0.44347826086956521</v>
      </c>
      <c r="G267" s="68">
        <f t="shared" si="59"/>
        <v>1.0972947077369968</v>
      </c>
      <c r="H267" s="67">
        <f t="shared" si="60"/>
        <v>7.8260869565217384E-2</v>
      </c>
      <c r="I267" s="66">
        <f t="shared" si="61"/>
        <v>0.5648872182137985</v>
      </c>
      <c r="J267" s="32"/>
      <c r="K267" s="70">
        <f t="shared" si="62"/>
        <v>0.6496203009458682</v>
      </c>
      <c r="L267" s="56">
        <f t="shared" si="71"/>
        <v>4.9620300945868223E-2</v>
      </c>
      <c r="M267" s="57">
        <f t="shared" si="72"/>
        <v>8.2700501576447039E-2</v>
      </c>
      <c r="N267" s="60"/>
      <c r="O267" s="64"/>
      <c r="P267" s="33"/>
      <c r="Q267" s="34">
        <v>0</v>
      </c>
      <c r="R267" s="61">
        <v>15.63</v>
      </c>
      <c r="S267" s="61">
        <v>18.214700000000001</v>
      </c>
      <c r="T267" s="35">
        <f t="shared" si="63"/>
        <v>0</v>
      </c>
      <c r="U267" s="53">
        <v>0.7</v>
      </c>
      <c r="V267" s="62">
        <v>94.6</v>
      </c>
      <c r="W267" s="62">
        <v>102.6</v>
      </c>
      <c r="X267" s="54">
        <f t="shared" si="64"/>
        <v>0.75919661733615218</v>
      </c>
      <c r="Y267" s="36">
        <v>0.1</v>
      </c>
      <c r="Z267" s="37">
        <v>91.3</v>
      </c>
      <c r="AA267" s="37">
        <v>102.4</v>
      </c>
      <c r="AB267" s="38">
        <f t="shared" si="65"/>
        <v>0.11215772179627603</v>
      </c>
      <c r="AC267" s="39">
        <v>7.0000000000000007E-2</v>
      </c>
      <c r="AD267" s="40">
        <v>98.7</v>
      </c>
      <c r="AE267" s="40">
        <v>101.7</v>
      </c>
      <c r="AF267" s="41">
        <f t="shared" si="66"/>
        <v>7.2127659574468095E-2</v>
      </c>
      <c r="AG267" s="42">
        <v>0.08</v>
      </c>
      <c r="AH267" s="43">
        <v>119.6</v>
      </c>
      <c r="AI267" s="43">
        <v>155.19999999999999</v>
      </c>
      <c r="AJ267" s="44">
        <f t="shared" si="67"/>
        <v>0.10381270903010034</v>
      </c>
      <c r="AK267" s="45">
        <v>0.05</v>
      </c>
      <c r="AL267" s="46">
        <v>1</v>
      </c>
      <c r="AM267" s="46">
        <v>1</v>
      </c>
      <c r="AN267" s="47">
        <f t="shared" si="68"/>
        <v>0.05</v>
      </c>
      <c r="AO267" s="48">
        <f t="shared" si="69"/>
        <v>0.99999999999999989</v>
      </c>
    </row>
    <row r="268" spans="1:41" s="49" customFormat="1" x14ac:dyDescent="0.3">
      <c r="A268" s="30" t="s">
        <v>50</v>
      </c>
      <c r="B268" s="71" t="s">
        <v>213</v>
      </c>
      <c r="C268" s="69">
        <v>0.95</v>
      </c>
      <c r="D268" s="69">
        <f t="shared" si="70"/>
        <v>0.82608695652173914</v>
      </c>
      <c r="E268" s="31"/>
      <c r="F268" s="66">
        <f t="shared" si="58"/>
        <v>0.7021739130434782</v>
      </c>
      <c r="G268" s="68">
        <f t="shared" si="59"/>
        <v>1.0972947077369968</v>
      </c>
      <c r="H268" s="67">
        <f t="shared" si="60"/>
        <v>0.12391304347826086</v>
      </c>
      <c r="I268" s="66">
        <f t="shared" si="61"/>
        <v>0.89440476217184761</v>
      </c>
      <c r="J268" s="32"/>
      <c r="K268" s="70">
        <f t="shared" si="62"/>
        <v>1.0285654764976246</v>
      </c>
      <c r="L268" s="56">
        <f t="shared" si="71"/>
        <v>7.8565476497624687E-2</v>
      </c>
      <c r="M268" s="57">
        <f t="shared" si="72"/>
        <v>8.2700501576447039E-2</v>
      </c>
      <c r="N268" s="60"/>
      <c r="O268" s="64"/>
      <c r="P268" s="33"/>
      <c r="Q268" s="34">
        <v>0</v>
      </c>
      <c r="R268" s="61">
        <v>15.63</v>
      </c>
      <c r="S268" s="61">
        <v>18.214700000000001</v>
      </c>
      <c r="T268" s="35">
        <f t="shared" si="63"/>
        <v>0</v>
      </c>
      <c r="U268" s="53">
        <v>0.7</v>
      </c>
      <c r="V268" s="62">
        <v>94.6</v>
      </c>
      <c r="W268" s="62">
        <v>102.6</v>
      </c>
      <c r="X268" s="54">
        <f t="shared" si="64"/>
        <v>0.75919661733615218</v>
      </c>
      <c r="Y268" s="36">
        <v>0.1</v>
      </c>
      <c r="Z268" s="37">
        <v>91.3</v>
      </c>
      <c r="AA268" s="37">
        <v>102.4</v>
      </c>
      <c r="AB268" s="38">
        <f t="shared" si="65"/>
        <v>0.11215772179627603</v>
      </c>
      <c r="AC268" s="39">
        <v>7.0000000000000007E-2</v>
      </c>
      <c r="AD268" s="40">
        <v>98.7</v>
      </c>
      <c r="AE268" s="40">
        <v>101.7</v>
      </c>
      <c r="AF268" s="41">
        <f t="shared" si="66"/>
        <v>7.2127659574468095E-2</v>
      </c>
      <c r="AG268" s="42">
        <v>0.08</v>
      </c>
      <c r="AH268" s="43">
        <v>119.6</v>
      </c>
      <c r="AI268" s="43">
        <v>155.19999999999999</v>
      </c>
      <c r="AJ268" s="44">
        <f t="shared" si="67"/>
        <v>0.10381270903010034</v>
      </c>
      <c r="AK268" s="45">
        <v>0.05</v>
      </c>
      <c r="AL268" s="46">
        <v>1</v>
      </c>
      <c r="AM268" s="46">
        <v>1</v>
      </c>
      <c r="AN268" s="47">
        <f t="shared" si="68"/>
        <v>0.05</v>
      </c>
      <c r="AO268" s="48">
        <f t="shared" si="69"/>
        <v>0.99999999999999989</v>
      </c>
    </row>
    <row r="269" spans="1:41" s="49" customFormat="1" x14ac:dyDescent="0.3">
      <c r="A269" s="30" t="s">
        <v>54</v>
      </c>
      <c r="B269" s="71" t="s">
        <v>213</v>
      </c>
      <c r="C269" s="69">
        <v>5.8</v>
      </c>
      <c r="D269" s="69">
        <f t="shared" si="70"/>
        <v>5.0434782608695654</v>
      </c>
      <c r="E269" s="31"/>
      <c r="F269" s="66">
        <f t="shared" si="58"/>
        <v>4.2869565217391301</v>
      </c>
      <c r="G269" s="68">
        <f t="shared" si="59"/>
        <v>1.0972947077369968</v>
      </c>
      <c r="H269" s="67">
        <f t="shared" si="60"/>
        <v>0.75652173913043474</v>
      </c>
      <c r="I269" s="66">
        <f t="shared" si="61"/>
        <v>5.4605764427333856</v>
      </c>
      <c r="J269" s="32"/>
      <c r="K269" s="70">
        <f t="shared" si="62"/>
        <v>6.2796629091433926</v>
      </c>
      <c r="L269" s="56">
        <f t="shared" si="71"/>
        <v>0.47966290914339282</v>
      </c>
      <c r="M269" s="57">
        <f t="shared" si="72"/>
        <v>8.2700501576447039E-2</v>
      </c>
      <c r="N269" s="60"/>
      <c r="O269" s="64"/>
      <c r="P269" s="33"/>
      <c r="Q269" s="34">
        <v>0</v>
      </c>
      <c r="R269" s="61">
        <v>15.63</v>
      </c>
      <c r="S269" s="61">
        <v>18.214700000000001</v>
      </c>
      <c r="T269" s="35">
        <f t="shared" si="63"/>
        <v>0</v>
      </c>
      <c r="U269" s="53">
        <v>0.7</v>
      </c>
      <c r="V269" s="62">
        <v>94.6</v>
      </c>
      <c r="W269" s="62">
        <v>102.6</v>
      </c>
      <c r="X269" s="54">
        <f t="shared" si="64"/>
        <v>0.75919661733615218</v>
      </c>
      <c r="Y269" s="36">
        <v>0.1</v>
      </c>
      <c r="Z269" s="37">
        <v>91.3</v>
      </c>
      <c r="AA269" s="37">
        <v>102.4</v>
      </c>
      <c r="AB269" s="38">
        <f t="shared" si="65"/>
        <v>0.11215772179627603</v>
      </c>
      <c r="AC269" s="39">
        <v>7.0000000000000007E-2</v>
      </c>
      <c r="AD269" s="40">
        <v>98.7</v>
      </c>
      <c r="AE269" s="40">
        <v>101.7</v>
      </c>
      <c r="AF269" s="41">
        <f t="shared" si="66"/>
        <v>7.2127659574468095E-2</v>
      </c>
      <c r="AG269" s="42">
        <v>0.08</v>
      </c>
      <c r="AH269" s="43">
        <v>119.6</v>
      </c>
      <c r="AI269" s="43">
        <v>155.19999999999999</v>
      </c>
      <c r="AJ269" s="44">
        <f t="shared" si="67"/>
        <v>0.10381270903010034</v>
      </c>
      <c r="AK269" s="45">
        <v>0.05</v>
      </c>
      <c r="AL269" s="46">
        <v>1</v>
      </c>
      <c r="AM269" s="46">
        <v>1</v>
      </c>
      <c r="AN269" s="47">
        <f t="shared" si="68"/>
        <v>0.05</v>
      </c>
      <c r="AO269" s="48">
        <f t="shared" si="69"/>
        <v>0.99999999999999989</v>
      </c>
    </row>
    <row r="270" spans="1:41" s="49" customFormat="1" x14ac:dyDescent="0.3">
      <c r="A270" s="30" t="s">
        <v>57</v>
      </c>
      <c r="B270" s="71" t="s">
        <v>213</v>
      </c>
      <c r="C270" s="69">
        <v>6.3</v>
      </c>
      <c r="D270" s="69">
        <f t="shared" si="70"/>
        <v>5.4782608695652177</v>
      </c>
      <c r="E270" s="31"/>
      <c r="F270" s="66">
        <f t="shared" si="58"/>
        <v>4.6565217391304348</v>
      </c>
      <c r="G270" s="68">
        <f t="shared" si="59"/>
        <v>1.0972947077369968</v>
      </c>
      <c r="H270" s="67">
        <f t="shared" si="60"/>
        <v>0.82173913043478264</v>
      </c>
      <c r="I270" s="66">
        <f t="shared" si="61"/>
        <v>5.9313157912448853</v>
      </c>
      <c r="J270" s="32"/>
      <c r="K270" s="70">
        <f t="shared" si="62"/>
        <v>6.8210131599316179</v>
      </c>
      <c r="L270" s="56">
        <f t="shared" si="71"/>
        <v>0.52101315993161812</v>
      </c>
      <c r="M270" s="57">
        <f t="shared" si="72"/>
        <v>8.2700501576447316E-2</v>
      </c>
      <c r="N270" s="60"/>
      <c r="O270" s="64"/>
      <c r="P270" s="33"/>
      <c r="Q270" s="34">
        <v>0</v>
      </c>
      <c r="R270" s="61">
        <v>15.63</v>
      </c>
      <c r="S270" s="61">
        <v>18.214700000000001</v>
      </c>
      <c r="T270" s="35">
        <f t="shared" si="63"/>
        <v>0</v>
      </c>
      <c r="U270" s="53">
        <v>0.7</v>
      </c>
      <c r="V270" s="62">
        <v>94.6</v>
      </c>
      <c r="W270" s="62">
        <v>102.6</v>
      </c>
      <c r="X270" s="54">
        <f t="shared" si="64"/>
        <v>0.75919661733615218</v>
      </c>
      <c r="Y270" s="36">
        <v>0.1</v>
      </c>
      <c r="Z270" s="37">
        <v>91.3</v>
      </c>
      <c r="AA270" s="37">
        <v>102.4</v>
      </c>
      <c r="AB270" s="38">
        <f t="shared" si="65"/>
        <v>0.11215772179627603</v>
      </c>
      <c r="AC270" s="39">
        <v>7.0000000000000007E-2</v>
      </c>
      <c r="AD270" s="40">
        <v>98.7</v>
      </c>
      <c r="AE270" s="40">
        <v>101.7</v>
      </c>
      <c r="AF270" s="41">
        <f t="shared" si="66"/>
        <v>7.2127659574468095E-2</v>
      </c>
      <c r="AG270" s="42">
        <v>0.08</v>
      </c>
      <c r="AH270" s="43">
        <v>119.6</v>
      </c>
      <c r="AI270" s="43">
        <v>155.19999999999999</v>
      </c>
      <c r="AJ270" s="44">
        <f t="shared" si="67"/>
        <v>0.10381270903010034</v>
      </c>
      <c r="AK270" s="45">
        <v>0.05</v>
      </c>
      <c r="AL270" s="46">
        <v>1</v>
      </c>
      <c r="AM270" s="46">
        <v>1</v>
      </c>
      <c r="AN270" s="47">
        <f t="shared" si="68"/>
        <v>0.05</v>
      </c>
      <c r="AO270" s="48">
        <f t="shared" si="69"/>
        <v>0.99999999999999989</v>
      </c>
    </row>
    <row r="271" spans="1:41" s="49" customFormat="1" x14ac:dyDescent="0.3">
      <c r="A271" s="30" t="s">
        <v>58</v>
      </c>
      <c r="B271" s="71" t="s">
        <v>213</v>
      </c>
      <c r="C271" s="69">
        <v>6.5</v>
      </c>
      <c r="D271" s="69">
        <f t="shared" si="70"/>
        <v>5.6521739130434785</v>
      </c>
      <c r="E271" s="31"/>
      <c r="F271" s="66">
        <f t="shared" si="58"/>
        <v>4.804347826086957</v>
      </c>
      <c r="G271" s="68">
        <f t="shared" si="59"/>
        <v>1.0972947077369968</v>
      </c>
      <c r="H271" s="67">
        <f t="shared" si="60"/>
        <v>0.84782608695652173</v>
      </c>
      <c r="I271" s="66">
        <f t="shared" si="61"/>
        <v>6.1196115306494852</v>
      </c>
      <c r="J271" s="32"/>
      <c r="K271" s="70">
        <f t="shared" si="62"/>
        <v>7.0375532602469075</v>
      </c>
      <c r="L271" s="56">
        <f t="shared" si="71"/>
        <v>0.53755326024690753</v>
      </c>
      <c r="M271" s="57">
        <f t="shared" si="72"/>
        <v>8.2700501576447316E-2</v>
      </c>
      <c r="N271" s="60"/>
      <c r="O271" s="64"/>
      <c r="P271" s="33"/>
      <c r="Q271" s="34">
        <v>0</v>
      </c>
      <c r="R271" s="61">
        <v>15.63</v>
      </c>
      <c r="S271" s="61">
        <v>18.214700000000001</v>
      </c>
      <c r="T271" s="35">
        <f t="shared" si="63"/>
        <v>0</v>
      </c>
      <c r="U271" s="53">
        <v>0.7</v>
      </c>
      <c r="V271" s="62">
        <v>94.6</v>
      </c>
      <c r="W271" s="62">
        <v>102.6</v>
      </c>
      <c r="X271" s="54">
        <f t="shared" si="64"/>
        <v>0.75919661733615218</v>
      </c>
      <c r="Y271" s="36">
        <v>0.1</v>
      </c>
      <c r="Z271" s="37">
        <v>91.3</v>
      </c>
      <c r="AA271" s="37">
        <v>102.4</v>
      </c>
      <c r="AB271" s="38">
        <f t="shared" si="65"/>
        <v>0.11215772179627603</v>
      </c>
      <c r="AC271" s="39">
        <v>7.0000000000000007E-2</v>
      </c>
      <c r="AD271" s="40">
        <v>98.7</v>
      </c>
      <c r="AE271" s="40">
        <v>101.7</v>
      </c>
      <c r="AF271" s="41">
        <f t="shared" si="66"/>
        <v>7.2127659574468095E-2</v>
      </c>
      <c r="AG271" s="42">
        <v>0.08</v>
      </c>
      <c r="AH271" s="43">
        <v>119.6</v>
      </c>
      <c r="AI271" s="43">
        <v>155.19999999999999</v>
      </c>
      <c r="AJ271" s="44">
        <f t="shared" si="67"/>
        <v>0.10381270903010034</v>
      </c>
      <c r="AK271" s="45">
        <v>0.05</v>
      </c>
      <c r="AL271" s="46">
        <v>1</v>
      </c>
      <c r="AM271" s="46">
        <v>1</v>
      </c>
      <c r="AN271" s="47">
        <f t="shared" si="68"/>
        <v>0.05</v>
      </c>
      <c r="AO271" s="48">
        <f t="shared" si="69"/>
        <v>0.99999999999999989</v>
      </c>
    </row>
    <row r="272" spans="1:41" s="49" customFormat="1" x14ac:dyDescent="0.3">
      <c r="A272" s="30" t="s">
        <v>70</v>
      </c>
      <c r="B272" s="71" t="s">
        <v>213</v>
      </c>
      <c r="C272" s="69">
        <v>40</v>
      </c>
      <c r="D272" s="69">
        <f t="shared" si="70"/>
        <v>34.782608695652179</v>
      </c>
      <c r="E272" s="31"/>
      <c r="F272" s="66">
        <f t="shared" si="58"/>
        <v>29.565217391304351</v>
      </c>
      <c r="G272" s="68">
        <f t="shared" si="59"/>
        <v>1.0972947077369968</v>
      </c>
      <c r="H272" s="67">
        <f t="shared" si="60"/>
        <v>5.2173913043478271</v>
      </c>
      <c r="I272" s="66">
        <f t="shared" si="61"/>
        <v>37.65914788091991</v>
      </c>
      <c r="J272" s="32"/>
      <c r="K272" s="70">
        <f t="shared" si="62"/>
        <v>43.308020063057896</v>
      </c>
      <c r="L272" s="56">
        <f t="shared" si="71"/>
        <v>3.3080200630578958</v>
      </c>
      <c r="M272" s="57">
        <f t="shared" si="72"/>
        <v>8.2700501576447399E-2</v>
      </c>
      <c r="N272" s="60"/>
      <c r="O272" s="64"/>
      <c r="P272" s="33"/>
      <c r="Q272" s="34">
        <v>0</v>
      </c>
      <c r="R272" s="61">
        <v>15.63</v>
      </c>
      <c r="S272" s="61">
        <v>18.214700000000001</v>
      </c>
      <c r="T272" s="35">
        <f t="shared" si="63"/>
        <v>0</v>
      </c>
      <c r="U272" s="53">
        <v>0.7</v>
      </c>
      <c r="V272" s="62">
        <v>94.6</v>
      </c>
      <c r="W272" s="62">
        <v>102.6</v>
      </c>
      <c r="X272" s="54">
        <f t="shared" si="64"/>
        <v>0.75919661733615218</v>
      </c>
      <c r="Y272" s="36">
        <v>0.1</v>
      </c>
      <c r="Z272" s="37">
        <v>91.3</v>
      </c>
      <c r="AA272" s="37">
        <v>102.4</v>
      </c>
      <c r="AB272" s="38">
        <f t="shared" si="65"/>
        <v>0.11215772179627603</v>
      </c>
      <c r="AC272" s="39">
        <v>7.0000000000000007E-2</v>
      </c>
      <c r="AD272" s="40">
        <v>98.7</v>
      </c>
      <c r="AE272" s="40">
        <v>101.7</v>
      </c>
      <c r="AF272" s="41">
        <f t="shared" si="66"/>
        <v>7.2127659574468095E-2</v>
      </c>
      <c r="AG272" s="42">
        <v>0.08</v>
      </c>
      <c r="AH272" s="43">
        <v>119.6</v>
      </c>
      <c r="AI272" s="43">
        <v>155.19999999999999</v>
      </c>
      <c r="AJ272" s="44">
        <f t="shared" si="67"/>
        <v>0.10381270903010034</v>
      </c>
      <c r="AK272" s="45">
        <v>0.05</v>
      </c>
      <c r="AL272" s="46">
        <v>1</v>
      </c>
      <c r="AM272" s="46">
        <v>1</v>
      </c>
      <c r="AN272" s="47">
        <f t="shared" si="68"/>
        <v>0.05</v>
      </c>
      <c r="AO272" s="48">
        <f t="shared" si="69"/>
        <v>0.99999999999999989</v>
      </c>
    </row>
    <row r="273" spans="1:41" s="49" customFormat="1" x14ac:dyDescent="0.3">
      <c r="A273" s="30" t="s">
        <v>79</v>
      </c>
      <c r="B273" s="71" t="s">
        <v>213</v>
      </c>
      <c r="C273" s="69">
        <v>42</v>
      </c>
      <c r="D273" s="69">
        <f t="shared" si="70"/>
        <v>36.521739130434788</v>
      </c>
      <c r="E273" s="31"/>
      <c r="F273" s="66">
        <f t="shared" si="58"/>
        <v>31.04347826086957</v>
      </c>
      <c r="G273" s="68">
        <f t="shared" si="59"/>
        <v>1.0972947077369968</v>
      </c>
      <c r="H273" s="67">
        <f t="shared" si="60"/>
        <v>5.4782608695652177</v>
      </c>
      <c r="I273" s="66">
        <f t="shared" si="61"/>
        <v>39.542105274965905</v>
      </c>
      <c r="J273" s="32"/>
      <c r="K273" s="70">
        <f t="shared" si="62"/>
        <v>45.47342106621079</v>
      </c>
      <c r="L273" s="56">
        <f t="shared" si="71"/>
        <v>3.4734210662107898</v>
      </c>
      <c r="M273" s="57">
        <f t="shared" si="72"/>
        <v>8.2700501576447372E-2</v>
      </c>
      <c r="N273" s="60"/>
      <c r="O273" s="64"/>
      <c r="P273" s="33"/>
      <c r="Q273" s="34">
        <v>0</v>
      </c>
      <c r="R273" s="61">
        <v>15.63</v>
      </c>
      <c r="S273" s="61">
        <v>18.214700000000001</v>
      </c>
      <c r="T273" s="35">
        <f t="shared" si="63"/>
        <v>0</v>
      </c>
      <c r="U273" s="53">
        <v>0.7</v>
      </c>
      <c r="V273" s="62">
        <v>94.6</v>
      </c>
      <c r="W273" s="62">
        <v>102.6</v>
      </c>
      <c r="X273" s="54">
        <f t="shared" si="64"/>
        <v>0.75919661733615218</v>
      </c>
      <c r="Y273" s="36">
        <v>0.1</v>
      </c>
      <c r="Z273" s="37">
        <v>91.3</v>
      </c>
      <c r="AA273" s="37">
        <v>102.4</v>
      </c>
      <c r="AB273" s="38">
        <f t="shared" si="65"/>
        <v>0.11215772179627603</v>
      </c>
      <c r="AC273" s="39">
        <v>7.0000000000000007E-2</v>
      </c>
      <c r="AD273" s="40">
        <v>98.7</v>
      </c>
      <c r="AE273" s="40">
        <v>101.7</v>
      </c>
      <c r="AF273" s="41">
        <f t="shared" si="66"/>
        <v>7.2127659574468095E-2</v>
      </c>
      <c r="AG273" s="42">
        <v>0.08</v>
      </c>
      <c r="AH273" s="43">
        <v>119.6</v>
      </c>
      <c r="AI273" s="43">
        <v>155.19999999999999</v>
      </c>
      <c r="AJ273" s="44">
        <f t="shared" si="67"/>
        <v>0.10381270903010034</v>
      </c>
      <c r="AK273" s="45">
        <v>0.05</v>
      </c>
      <c r="AL273" s="46">
        <v>1</v>
      </c>
      <c r="AM273" s="46">
        <v>1</v>
      </c>
      <c r="AN273" s="47">
        <f t="shared" si="68"/>
        <v>0.05</v>
      </c>
      <c r="AO273" s="48">
        <f t="shared" si="69"/>
        <v>0.99999999999999989</v>
      </c>
    </row>
    <row r="274" spans="1:41" s="49" customFormat="1" x14ac:dyDescent="0.3">
      <c r="A274" s="30" t="s">
        <v>80</v>
      </c>
      <c r="B274" s="71" t="s">
        <v>213</v>
      </c>
      <c r="C274" s="69">
        <v>42</v>
      </c>
      <c r="D274" s="69">
        <f t="shared" si="70"/>
        <v>36.521739130434788</v>
      </c>
      <c r="E274" s="31"/>
      <c r="F274" s="66">
        <f t="shared" si="58"/>
        <v>31.04347826086957</v>
      </c>
      <c r="G274" s="68">
        <f t="shared" si="59"/>
        <v>1.0972947077369968</v>
      </c>
      <c r="H274" s="67">
        <f t="shared" si="60"/>
        <v>5.4782608695652177</v>
      </c>
      <c r="I274" s="66">
        <f t="shared" si="61"/>
        <v>39.542105274965905</v>
      </c>
      <c r="J274" s="32"/>
      <c r="K274" s="70">
        <f t="shared" si="62"/>
        <v>45.47342106621079</v>
      </c>
      <c r="L274" s="56">
        <f t="shared" si="71"/>
        <v>3.4734210662107898</v>
      </c>
      <c r="M274" s="57">
        <f t="shared" si="72"/>
        <v>8.2700501576447372E-2</v>
      </c>
      <c r="N274" s="60"/>
      <c r="O274" s="64"/>
      <c r="P274" s="33"/>
      <c r="Q274" s="34">
        <v>0</v>
      </c>
      <c r="R274" s="61">
        <v>15.63</v>
      </c>
      <c r="S274" s="61">
        <v>18.214700000000001</v>
      </c>
      <c r="T274" s="35">
        <f t="shared" si="63"/>
        <v>0</v>
      </c>
      <c r="U274" s="53">
        <v>0.7</v>
      </c>
      <c r="V274" s="62">
        <v>94.6</v>
      </c>
      <c r="W274" s="62">
        <v>102.6</v>
      </c>
      <c r="X274" s="54">
        <f t="shared" si="64"/>
        <v>0.75919661733615218</v>
      </c>
      <c r="Y274" s="36">
        <v>0.1</v>
      </c>
      <c r="Z274" s="37">
        <v>91.3</v>
      </c>
      <c r="AA274" s="37">
        <v>102.4</v>
      </c>
      <c r="AB274" s="38">
        <f t="shared" si="65"/>
        <v>0.11215772179627603</v>
      </c>
      <c r="AC274" s="39">
        <v>7.0000000000000007E-2</v>
      </c>
      <c r="AD274" s="40">
        <v>98.7</v>
      </c>
      <c r="AE274" s="40">
        <v>101.7</v>
      </c>
      <c r="AF274" s="41">
        <f t="shared" si="66"/>
        <v>7.2127659574468095E-2</v>
      </c>
      <c r="AG274" s="42">
        <v>0.08</v>
      </c>
      <c r="AH274" s="43">
        <v>119.6</v>
      </c>
      <c r="AI274" s="43">
        <v>155.19999999999999</v>
      </c>
      <c r="AJ274" s="44">
        <f t="shared" si="67"/>
        <v>0.10381270903010034</v>
      </c>
      <c r="AK274" s="45">
        <v>0.05</v>
      </c>
      <c r="AL274" s="46">
        <v>1</v>
      </c>
      <c r="AM274" s="46">
        <v>1</v>
      </c>
      <c r="AN274" s="47">
        <f t="shared" si="68"/>
        <v>0.05</v>
      </c>
      <c r="AO274" s="48">
        <f t="shared" si="69"/>
        <v>0.99999999999999989</v>
      </c>
    </row>
    <row r="275" spans="1:41" s="49" customFormat="1" x14ac:dyDescent="0.3">
      <c r="A275" s="30" t="s">
        <v>81</v>
      </c>
      <c r="B275" s="71" t="s">
        <v>213</v>
      </c>
      <c r="C275" s="69">
        <v>45</v>
      </c>
      <c r="D275" s="69">
        <f t="shared" si="70"/>
        <v>39.130434782608695</v>
      </c>
      <c r="E275" s="31"/>
      <c r="F275" s="66">
        <f t="shared" si="58"/>
        <v>33.260869565217391</v>
      </c>
      <c r="G275" s="68">
        <f t="shared" si="59"/>
        <v>1.0972947077369968</v>
      </c>
      <c r="H275" s="67">
        <f t="shared" si="60"/>
        <v>5.8695652173913038</v>
      </c>
      <c r="I275" s="66">
        <f t="shared" si="61"/>
        <v>42.366541366034895</v>
      </c>
      <c r="J275" s="32"/>
      <c r="K275" s="70">
        <f t="shared" si="62"/>
        <v>48.721522570940124</v>
      </c>
      <c r="L275" s="56">
        <f t="shared" si="71"/>
        <v>3.7215225709401238</v>
      </c>
      <c r="M275" s="57">
        <f t="shared" si="72"/>
        <v>8.2700501576447191E-2</v>
      </c>
      <c r="N275" s="60"/>
      <c r="O275" s="64"/>
      <c r="P275" s="33"/>
      <c r="Q275" s="34">
        <v>0</v>
      </c>
      <c r="R275" s="61">
        <v>15.63</v>
      </c>
      <c r="S275" s="61">
        <v>18.214700000000001</v>
      </c>
      <c r="T275" s="35">
        <f t="shared" si="63"/>
        <v>0</v>
      </c>
      <c r="U275" s="53">
        <v>0.7</v>
      </c>
      <c r="V275" s="62">
        <v>94.6</v>
      </c>
      <c r="W275" s="62">
        <v>102.6</v>
      </c>
      <c r="X275" s="54">
        <f t="shared" si="64"/>
        <v>0.75919661733615218</v>
      </c>
      <c r="Y275" s="36">
        <v>0.1</v>
      </c>
      <c r="Z275" s="37">
        <v>91.3</v>
      </c>
      <c r="AA275" s="37">
        <v>102.4</v>
      </c>
      <c r="AB275" s="38">
        <f t="shared" si="65"/>
        <v>0.11215772179627603</v>
      </c>
      <c r="AC275" s="39">
        <v>7.0000000000000007E-2</v>
      </c>
      <c r="AD275" s="40">
        <v>98.7</v>
      </c>
      <c r="AE275" s="40">
        <v>101.7</v>
      </c>
      <c r="AF275" s="41">
        <f t="shared" si="66"/>
        <v>7.2127659574468095E-2</v>
      </c>
      <c r="AG275" s="42">
        <v>0.08</v>
      </c>
      <c r="AH275" s="43">
        <v>119.6</v>
      </c>
      <c r="AI275" s="43">
        <v>155.19999999999999</v>
      </c>
      <c r="AJ275" s="44">
        <f t="shared" si="67"/>
        <v>0.10381270903010034</v>
      </c>
      <c r="AK275" s="45">
        <v>0.05</v>
      </c>
      <c r="AL275" s="46">
        <v>1</v>
      </c>
      <c r="AM275" s="46">
        <v>1</v>
      </c>
      <c r="AN275" s="47">
        <f t="shared" si="68"/>
        <v>0.05</v>
      </c>
      <c r="AO275" s="48">
        <f t="shared" si="69"/>
        <v>0.99999999999999989</v>
      </c>
    </row>
    <row r="276" spans="1:41" s="49" customFormat="1" x14ac:dyDescent="0.3">
      <c r="A276" s="30" t="s">
        <v>212</v>
      </c>
      <c r="B276" s="71" t="s">
        <v>213</v>
      </c>
      <c r="C276" s="69">
        <v>0.6</v>
      </c>
      <c r="D276" s="69">
        <f t="shared" si="70"/>
        <v>0.52173913043478259</v>
      </c>
      <c r="E276" s="31"/>
      <c r="F276" s="66">
        <f t="shared" si="58"/>
        <v>0.44347826086956521</v>
      </c>
      <c r="G276" s="68">
        <f t="shared" si="59"/>
        <v>1.0972947077369968</v>
      </c>
      <c r="H276" s="67">
        <f t="shared" si="60"/>
        <v>7.8260869565217384E-2</v>
      </c>
      <c r="I276" s="66">
        <f t="shared" si="61"/>
        <v>0.5648872182137985</v>
      </c>
      <c r="J276" s="32"/>
      <c r="K276" s="70">
        <f t="shared" si="62"/>
        <v>0.6496203009458682</v>
      </c>
      <c r="L276" s="56">
        <f t="shared" si="71"/>
        <v>4.9620300945868223E-2</v>
      </c>
      <c r="M276" s="57">
        <f t="shared" si="72"/>
        <v>8.2700501576447039E-2</v>
      </c>
      <c r="N276" s="60"/>
      <c r="O276" s="64"/>
      <c r="P276" s="33"/>
      <c r="Q276" s="34">
        <v>0</v>
      </c>
      <c r="R276" s="61">
        <v>15.63</v>
      </c>
      <c r="S276" s="61">
        <v>18.214700000000001</v>
      </c>
      <c r="T276" s="35">
        <f t="shared" si="63"/>
        <v>0</v>
      </c>
      <c r="U276" s="53">
        <v>0.7</v>
      </c>
      <c r="V276" s="62">
        <v>94.6</v>
      </c>
      <c r="W276" s="62">
        <v>102.6</v>
      </c>
      <c r="X276" s="54">
        <f t="shared" si="64"/>
        <v>0.75919661733615218</v>
      </c>
      <c r="Y276" s="36">
        <v>0.1</v>
      </c>
      <c r="Z276" s="37">
        <v>91.3</v>
      </c>
      <c r="AA276" s="37">
        <v>102.4</v>
      </c>
      <c r="AB276" s="38">
        <f t="shared" si="65"/>
        <v>0.11215772179627603</v>
      </c>
      <c r="AC276" s="39">
        <v>7.0000000000000007E-2</v>
      </c>
      <c r="AD276" s="40">
        <v>98.7</v>
      </c>
      <c r="AE276" s="40">
        <v>101.7</v>
      </c>
      <c r="AF276" s="41">
        <f t="shared" si="66"/>
        <v>7.2127659574468095E-2</v>
      </c>
      <c r="AG276" s="42">
        <v>0.08</v>
      </c>
      <c r="AH276" s="43">
        <v>119.6</v>
      </c>
      <c r="AI276" s="43">
        <v>155.19999999999999</v>
      </c>
      <c r="AJ276" s="44">
        <f t="shared" si="67"/>
        <v>0.10381270903010034</v>
      </c>
      <c r="AK276" s="45">
        <v>0.05</v>
      </c>
      <c r="AL276" s="46">
        <v>1</v>
      </c>
      <c r="AM276" s="46">
        <v>1</v>
      </c>
      <c r="AN276" s="47">
        <f t="shared" si="68"/>
        <v>0.05</v>
      </c>
      <c r="AO276" s="48">
        <f t="shared" si="69"/>
        <v>0.99999999999999989</v>
      </c>
    </row>
    <row r="277" spans="1:41" s="49" customFormat="1" x14ac:dyDescent="0.3">
      <c r="A277" s="30" t="s">
        <v>185</v>
      </c>
      <c r="B277" s="71" t="s">
        <v>213</v>
      </c>
      <c r="C277" s="69">
        <v>2.5</v>
      </c>
      <c r="D277" s="69">
        <f t="shared" si="70"/>
        <v>2.1739130434782612</v>
      </c>
      <c r="E277" s="31"/>
      <c r="F277" s="66">
        <f t="shared" si="58"/>
        <v>1.847826086956522</v>
      </c>
      <c r="G277" s="68">
        <f t="shared" si="59"/>
        <v>1.0972947077369968</v>
      </c>
      <c r="H277" s="67">
        <f t="shared" si="60"/>
        <v>0.32608695652173919</v>
      </c>
      <c r="I277" s="66">
        <f t="shared" si="61"/>
        <v>2.3536967425574944</v>
      </c>
      <c r="J277" s="32"/>
      <c r="K277" s="70">
        <f t="shared" si="62"/>
        <v>2.7067512539411185</v>
      </c>
      <c r="L277" s="56">
        <f t="shared" si="71"/>
        <v>0.20675125394111848</v>
      </c>
      <c r="M277" s="57">
        <f t="shared" si="72"/>
        <v>8.2700501576447399E-2</v>
      </c>
      <c r="N277" s="60"/>
      <c r="O277" s="64"/>
      <c r="P277" s="33"/>
      <c r="Q277" s="34">
        <v>0</v>
      </c>
      <c r="R277" s="61">
        <v>15.63</v>
      </c>
      <c r="S277" s="61">
        <v>18.214700000000001</v>
      </c>
      <c r="T277" s="35">
        <f t="shared" si="63"/>
        <v>0</v>
      </c>
      <c r="U277" s="53">
        <v>0.7</v>
      </c>
      <c r="V277" s="62">
        <v>94.6</v>
      </c>
      <c r="W277" s="62">
        <v>102.6</v>
      </c>
      <c r="X277" s="54">
        <f t="shared" si="64"/>
        <v>0.75919661733615218</v>
      </c>
      <c r="Y277" s="36">
        <v>0.1</v>
      </c>
      <c r="Z277" s="37">
        <v>91.3</v>
      </c>
      <c r="AA277" s="37">
        <v>102.4</v>
      </c>
      <c r="AB277" s="38">
        <f t="shared" si="65"/>
        <v>0.11215772179627603</v>
      </c>
      <c r="AC277" s="39">
        <v>7.0000000000000007E-2</v>
      </c>
      <c r="AD277" s="40">
        <v>98.7</v>
      </c>
      <c r="AE277" s="40">
        <v>101.7</v>
      </c>
      <c r="AF277" s="41">
        <f t="shared" si="66"/>
        <v>7.2127659574468095E-2</v>
      </c>
      <c r="AG277" s="42">
        <v>0.08</v>
      </c>
      <c r="AH277" s="43">
        <v>119.6</v>
      </c>
      <c r="AI277" s="43">
        <v>155.19999999999999</v>
      </c>
      <c r="AJ277" s="44">
        <f t="shared" si="67"/>
        <v>0.10381270903010034</v>
      </c>
      <c r="AK277" s="45">
        <v>0.05</v>
      </c>
      <c r="AL277" s="46">
        <v>1</v>
      </c>
      <c r="AM277" s="46">
        <v>1</v>
      </c>
      <c r="AN277" s="47">
        <f t="shared" si="68"/>
        <v>0.05</v>
      </c>
      <c r="AO277" s="48">
        <f t="shared" si="69"/>
        <v>0.99999999999999989</v>
      </c>
    </row>
    <row r="278" spans="1:41" s="49" customFormat="1" x14ac:dyDescent="0.3">
      <c r="A278" s="30" t="s">
        <v>186</v>
      </c>
      <c r="B278" s="71" t="s">
        <v>213</v>
      </c>
      <c r="C278" s="69">
        <v>2.7</v>
      </c>
      <c r="D278" s="69">
        <f t="shared" si="70"/>
        <v>2.347826086956522</v>
      </c>
      <c r="E278" s="31"/>
      <c r="F278" s="66">
        <f t="shared" si="58"/>
        <v>1.9956521739130435</v>
      </c>
      <c r="G278" s="68">
        <f t="shared" si="59"/>
        <v>1.0972947077369968</v>
      </c>
      <c r="H278" s="67">
        <f t="shared" si="60"/>
        <v>0.35217391304347828</v>
      </c>
      <c r="I278" s="66">
        <f t="shared" si="61"/>
        <v>2.5419924819620934</v>
      </c>
      <c r="J278" s="32"/>
      <c r="K278" s="70">
        <f t="shared" si="62"/>
        <v>2.9232913542564072</v>
      </c>
      <c r="L278" s="56">
        <f t="shared" si="71"/>
        <v>0.223291354256407</v>
      </c>
      <c r="M278" s="57">
        <f t="shared" si="72"/>
        <v>8.2700501576447039E-2</v>
      </c>
      <c r="N278" s="60"/>
      <c r="O278" s="64"/>
      <c r="P278" s="33"/>
      <c r="Q278" s="34">
        <v>0</v>
      </c>
      <c r="R278" s="61">
        <v>15.63</v>
      </c>
      <c r="S278" s="61">
        <v>18.214700000000001</v>
      </c>
      <c r="T278" s="35">
        <f t="shared" si="63"/>
        <v>0</v>
      </c>
      <c r="U278" s="53">
        <v>0.7</v>
      </c>
      <c r="V278" s="62">
        <v>94.6</v>
      </c>
      <c r="W278" s="62">
        <v>102.6</v>
      </c>
      <c r="X278" s="54">
        <f t="shared" si="64"/>
        <v>0.75919661733615218</v>
      </c>
      <c r="Y278" s="36">
        <v>0.1</v>
      </c>
      <c r="Z278" s="37">
        <v>91.3</v>
      </c>
      <c r="AA278" s="37">
        <v>102.4</v>
      </c>
      <c r="AB278" s="38">
        <f t="shared" si="65"/>
        <v>0.11215772179627603</v>
      </c>
      <c r="AC278" s="39">
        <v>7.0000000000000007E-2</v>
      </c>
      <c r="AD278" s="40">
        <v>98.7</v>
      </c>
      <c r="AE278" s="40">
        <v>101.7</v>
      </c>
      <c r="AF278" s="41">
        <f t="shared" si="66"/>
        <v>7.2127659574468095E-2</v>
      </c>
      <c r="AG278" s="42">
        <v>0.08</v>
      </c>
      <c r="AH278" s="43">
        <v>119.6</v>
      </c>
      <c r="AI278" s="43">
        <v>155.19999999999999</v>
      </c>
      <c r="AJ278" s="44">
        <f t="shared" si="67"/>
        <v>0.10381270903010034</v>
      </c>
      <c r="AK278" s="45">
        <v>0.05</v>
      </c>
      <c r="AL278" s="46">
        <v>1</v>
      </c>
      <c r="AM278" s="46">
        <v>1</v>
      </c>
      <c r="AN278" s="47">
        <f t="shared" si="68"/>
        <v>0.05</v>
      </c>
      <c r="AO278" s="48">
        <f t="shared" si="69"/>
        <v>0.99999999999999989</v>
      </c>
    </row>
    <row r="279" spans="1:41" s="49" customFormat="1" x14ac:dyDescent="0.3">
      <c r="A279" s="30" t="s">
        <v>187</v>
      </c>
      <c r="B279" s="71" t="s">
        <v>213</v>
      </c>
      <c r="C279" s="69">
        <v>2.9</v>
      </c>
      <c r="D279" s="69">
        <f t="shared" si="70"/>
        <v>2.5217391304347827</v>
      </c>
      <c r="E279" s="31"/>
      <c r="F279" s="66">
        <f t="shared" ref="F279:F340" si="73">D279*85%</f>
        <v>2.1434782608695651</v>
      </c>
      <c r="G279" s="68">
        <f t="shared" ref="G279:G340" si="74">T279+X279+AB279+AF279+AJ279+AN279</f>
        <v>1.0972947077369968</v>
      </c>
      <c r="H279" s="67">
        <f t="shared" ref="H279:H340" si="75">D279*15%</f>
        <v>0.37826086956521737</v>
      </c>
      <c r="I279" s="66">
        <f t="shared" ref="I279:I340" si="76">(F279*G279)+H279</f>
        <v>2.7302882213666928</v>
      </c>
      <c r="J279" s="32"/>
      <c r="K279" s="70">
        <f t="shared" ref="K279:K340" si="77">I279*1.15</f>
        <v>3.1398314545716963</v>
      </c>
      <c r="L279" s="56">
        <f t="shared" si="71"/>
        <v>0.23983145457169641</v>
      </c>
      <c r="M279" s="57">
        <f t="shared" si="72"/>
        <v>8.2700501576447039E-2</v>
      </c>
      <c r="N279" s="60"/>
      <c r="O279" s="64"/>
      <c r="P279" s="33"/>
      <c r="Q279" s="34">
        <v>0</v>
      </c>
      <c r="R279" s="61">
        <v>15.63</v>
      </c>
      <c r="S279" s="61">
        <v>18.214700000000001</v>
      </c>
      <c r="T279" s="35">
        <f t="shared" ref="T279:T340" si="78">Q279*(S279/R279)</f>
        <v>0</v>
      </c>
      <c r="U279" s="53">
        <v>0.7</v>
      </c>
      <c r="V279" s="62">
        <v>94.6</v>
      </c>
      <c r="W279" s="62">
        <v>102.6</v>
      </c>
      <c r="X279" s="54">
        <f t="shared" ref="X279:X340" si="79">U279*(W279/V279)</f>
        <v>0.75919661733615218</v>
      </c>
      <c r="Y279" s="36">
        <v>0.1</v>
      </c>
      <c r="Z279" s="37">
        <v>91.3</v>
      </c>
      <c r="AA279" s="37">
        <v>102.4</v>
      </c>
      <c r="AB279" s="38">
        <f t="shared" ref="AB279:AB340" si="80">Y279*(AA279/Z279)</f>
        <v>0.11215772179627603</v>
      </c>
      <c r="AC279" s="39">
        <v>7.0000000000000007E-2</v>
      </c>
      <c r="AD279" s="40">
        <v>98.7</v>
      </c>
      <c r="AE279" s="40">
        <v>101.7</v>
      </c>
      <c r="AF279" s="41">
        <f t="shared" ref="AF279:AF340" si="81">AC279*(AE279/AD279)</f>
        <v>7.2127659574468095E-2</v>
      </c>
      <c r="AG279" s="42">
        <v>0.08</v>
      </c>
      <c r="AH279" s="43">
        <v>119.6</v>
      </c>
      <c r="AI279" s="43">
        <v>155.19999999999999</v>
      </c>
      <c r="AJ279" s="44">
        <f t="shared" ref="AJ279:AJ340" si="82">AG279*(AI279/AH279)</f>
        <v>0.10381270903010034</v>
      </c>
      <c r="AK279" s="45">
        <v>0.05</v>
      </c>
      <c r="AL279" s="46">
        <v>1</v>
      </c>
      <c r="AM279" s="46">
        <v>1</v>
      </c>
      <c r="AN279" s="47">
        <f t="shared" ref="AN279:AN340" si="83">AK279*(AM279/AL279)</f>
        <v>0.05</v>
      </c>
      <c r="AO279" s="48">
        <f t="shared" ref="AO279:AO340" si="84">Q279+U279+Y279+AC279+AG279+AK279</f>
        <v>0.99999999999999989</v>
      </c>
    </row>
    <row r="280" spans="1:41" s="49" customFormat="1" x14ac:dyDescent="0.3">
      <c r="A280" s="30" t="s">
        <v>188</v>
      </c>
      <c r="B280" s="71" t="s">
        <v>213</v>
      </c>
      <c r="C280" s="69">
        <v>3.1</v>
      </c>
      <c r="D280" s="69">
        <f t="shared" ref="D280:D344" si="85">C280/1.15</f>
        <v>2.6956521739130439</v>
      </c>
      <c r="E280" s="31"/>
      <c r="F280" s="66">
        <f t="shared" si="73"/>
        <v>2.2913043478260873</v>
      </c>
      <c r="G280" s="68">
        <f t="shared" si="74"/>
        <v>1.0972947077369968</v>
      </c>
      <c r="H280" s="67">
        <f t="shared" si="75"/>
        <v>0.40434782608695657</v>
      </c>
      <c r="I280" s="66">
        <f t="shared" si="76"/>
        <v>2.9185839607712931</v>
      </c>
      <c r="J280" s="32"/>
      <c r="K280" s="70">
        <f t="shared" si="77"/>
        <v>3.3563715548869868</v>
      </c>
      <c r="L280" s="56">
        <f t="shared" ref="L280:L344" si="86">K280-C280</f>
        <v>0.25637155488698671</v>
      </c>
      <c r="M280" s="57">
        <f t="shared" ref="M280:M344" si="87">L280/C280</f>
        <v>8.2700501576447316E-2</v>
      </c>
      <c r="N280" s="60"/>
      <c r="O280" s="64"/>
      <c r="P280" s="33"/>
      <c r="Q280" s="34">
        <v>0</v>
      </c>
      <c r="R280" s="61">
        <v>15.63</v>
      </c>
      <c r="S280" s="61">
        <v>18.214700000000001</v>
      </c>
      <c r="T280" s="35">
        <f t="shared" si="78"/>
        <v>0</v>
      </c>
      <c r="U280" s="53">
        <v>0.7</v>
      </c>
      <c r="V280" s="62">
        <v>94.6</v>
      </c>
      <c r="W280" s="62">
        <v>102.6</v>
      </c>
      <c r="X280" s="54">
        <f t="shared" si="79"/>
        <v>0.75919661733615218</v>
      </c>
      <c r="Y280" s="36">
        <v>0.1</v>
      </c>
      <c r="Z280" s="37">
        <v>91.3</v>
      </c>
      <c r="AA280" s="37">
        <v>102.4</v>
      </c>
      <c r="AB280" s="38">
        <f t="shared" si="80"/>
        <v>0.11215772179627603</v>
      </c>
      <c r="AC280" s="39">
        <v>7.0000000000000007E-2</v>
      </c>
      <c r="AD280" s="40">
        <v>98.7</v>
      </c>
      <c r="AE280" s="40">
        <v>101.7</v>
      </c>
      <c r="AF280" s="41">
        <f t="shared" si="81"/>
        <v>7.2127659574468095E-2</v>
      </c>
      <c r="AG280" s="42">
        <v>0.08</v>
      </c>
      <c r="AH280" s="43">
        <v>119.6</v>
      </c>
      <c r="AI280" s="43">
        <v>155.19999999999999</v>
      </c>
      <c r="AJ280" s="44">
        <f t="shared" si="82"/>
        <v>0.10381270903010034</v>
      </c>
      <c r="AK280" s="45">
        <v>0.05</v>
      </c>
      <c r="AL280" s="46">
        <v>1</v>
      </c>
      <c r="AM280" s="46">
        <v>1</v>
      </c>
      <c r="AN280" s="47">
        <f t="shared" si="83"/>
        <v>0.05</v>
      </c>
      <c r="AO280" s="48">
        <f t="shared" si="84"/>
        <v>0.99999999999999989</v>
      </c>
    </row>
    <row r="281" spans="1:41" s="49" customFormat="1" x14ac:dyDescent="0.3">
      <c r="A281" s="30" t="s">
        <v>189</v>
      </c>
      <c r="B281" s="71" t="s">
        <v>213</v>
      </c>
      <c r="C281" s="69">
        <v>3.3</v>
      </c>
      <c r="D281" s="69">
        <f t="shared" si="85"/>
        <v>2.8695652173913042</v>
      </c>
      <c r="E281" s="31"/>
      <c r="F281" s="66">
        <f t="shared" si="73"/>
        <v>2.4391304347826086</v>
      </c>
      <c r="G281" s="68">
        <f t="shared" si="74"/>
        <v>1.0972947077369968</v>
      </c>
      <c r="H281" s="67">
        <f t="shared" si="75"/>
        <v>0.43043478260869561</v>
      </c>
      <c r="I281" s="66">
        <f t="shared" si="76"/>
        <v>3.1068797001758921</v>
      </c>
      <c r="J281" s="32"/>
      <c r="K281" s="70">
        <f t="shared" si="77"/>
        <v>3.5729116552022755</v>
      </c>
      <c r="L281" s="56">
        <f t="shared" si="86"/>
        <v>0.27291165520227567</v>
      </c>
      <c r="M281" s="57">
        <f t="shared" si="87"/>
        <v>8.2700501576447177E-2</v>
      </c>
      <c r="N281" s="60"/>
      <c r="O281" s="64"/>
      <c r="P281" s="33"/>
      <c r="Q281" s="34">
        <v>0</v>
      </c>
      <c r="R281" s="61">
        <v>15.63</v>
      </c>
      <c r="S281" s="61">
        <v>18.214700000000001</v>
      </c>
      <c r="T281" s="35">
        <f t="shared" si="78"/>
        <v>0</v>
      </c>
      <c r="U281" s="53">
        <v>0.7</v>
      </c>
      <c r="V281" s="62">
        <v>94.6</v>
      </c>
      <c r="W281" s="62">
        <v>102.6</v>
      </c>
      <c r="X281" s="54">
        <f t="shared" si="79"/>
        <v>0.75919661733615218</v>
      </c>
      <c r="Y281" s="36">
        <v>0.1</v>
      </c>
      <c r="Z281" s="37">
        <v>91.3</v>
      </c>
      <c r="AA281" s="37">
        <v>102.4</v>
      </c>
      <c r="AB281" s="38">
        <f t="shared" si="80"/>
        <v>0.11215772179627603</v>
      </c>
      <c r="AC281" s="39">
        <v>7.0000000000000007E-2</v>
      </c>
      <c r="AD281" s="40">
        <v>98.7</v>
      </c>
      <c r="AE281" s="40">
        <v>101.7</v>
      </c>
      <c r="AF281" s="41">
        <f t="shared" si="81"/>
        <v>7.2127659574468095E-2</v>
      </c>
      <c r="AG281" s="42">
        <v>0.08</v>
      </c>
      <c r="AH281" s="43">
        <v>119.6</v>
      </c>
      <c r="AI281" s="43">
        <v>155.19999999999999</v>
      </c>
      <c r="AJ281" s="44">
        <f t="shared" si="82"/>
        <v>0.10381270903010034</v>
      </c>
      <c r="AK281" s="45">
        <v>0.05</v>
      </c>
      <c r="AL281" s="46">
        <v>1</v>
      </c>
      <c r="AM281" s="46">
        <v>1</v>
      </c>
      <c r="AN281" s="47">
        <f t="shared" si="83"/>
        <v>0.05</v>
      </c>
      <c r="AO281" s="48">
        <f t="shared" si="84"/>
        <v>0.99999999999999989</v>
      </c>
    </row>
    <row r="282" spans="1:41" s="49" customFormat="1" x14ac:dyDescent="0.3">
      <c r="A282" s="30" t="s">
        <v>195</v>
      </c>
      <c r="B282" s="71" t="s">
        <v>213</v>
      </c>
      <c r="C282" s="69">
        <v>2.5</v>
      </c>
      <c r="D282" s="69">
        <f t="shared" si="85"/>
        <v>2.1739130434782612</v>
      </c>
      <c r="E282" s="31"/>
      <c r="F282" s="66">
        <f t="shared" si="73"/>
        <v>1.847826086956522</v>
      </c>
      <c r="G282" s="68">
        <f t="shared" si="74"/>
        <v>1.0972947077369968</v>
      </c>
      <c r="H282" s="67">
        <f t="shared" si="75"/>
        <v>0.32608695652173919</v>
      </c>
      <c r="I282" s="66">
        <f t="shared" si="76"/>
        <v>2.3536967425574944</v>
      </c>
      <c r="J282" s="32"/>
      <c r="K282" s="70">
        <f t="shared" si="77"/>
        <v>2.7067512539411185</v>
      </c>
      <c r="L282" s="56">
        <f t="shared" si="86"/>
        <v>0.20675125394111848</v>
      </c>
      <c r="M282" s="57">
        <f t="shared" si="87"/>
        <v>8.2700501576447399E-2</v>
      </c>
      <c r="N282" s="60"/>
      <c r="O282" s="64"/>
      <c r="P282" s="33"/>
      <c r="Q282" s="34">
        <v>0</v>
      </c>
      <c r="R282" s="61">
        <v>15.63</v>
      </c>
      <c r="S282" s="61">
        <v>18.214700000000001</v>
      </c>
      <c r="T282" s="35">
        <f t="shared" si="78"/>
        <v>0</v>
      </c>
      <c r="U282" s="53">
        <v>0.7</v>
      </c>
      <c r="V282" s="62">
        <v>94.6</v>
      </c>
      <c r="W282" s="62">
        <v>102.6</v>
      </c>
      <c r="X282" s="54">
        <f t="shared" si="79"/>
        <v>0.75919661733615218</v>
      </c>
      <c r="Y282" s="36">
        <v>0.1</v>
      </c>
      <c r="Z282" s="37">
        <v>91.3</v>
      </c>
      <c r="AA282" s="37">
        <v>102.4</v>
      </c>
      <c r="AB282" s="38">
        <f t="shared" si="80"/>
        <v>0.11215772179627603</v>
      </c>
      <c r="AC282" s="39">
        <v>7.0000000000000007E-2</v>
      </c>
      <c r="AD282" s="40">
        <v>98.7</v>
      </c>
      <c r="AE282" s="40">
        <v>101.7</v>
      </c>
      <c r="AF282" s="41">
        <f t="shared" si="81"/>
        <v>7.2127659574468095E-2</v>
      </c>
      <c r="AG282" s="42">
        <v>0.08</v>
      </c>
      <c r="AH282" s="43">
        <v>119.6</v>
      </c>
      <c r="AI282" s="43">
        <v>155.19999999999999</v>
      </c>
      <c r="AJ282" s="44">
        <f t="shared" si="82"/>
        <v>0.10381270903010034</v>
      </c>
      <c r="AK282" s="45">
        <v>0.05</v>
      </c>
      <c r="AL282" s="46">
        <v>1</v>
      </c>
      <c r="AM282" s="46">
        <v>1</v>
      </c>
      <c r="AN282" s="47">
        <f t="shared" si="83"/>
        <v>0.05</v>
      </c>
      <c r="AO282" s="48">
        <f t="shared" si="84"/>
        <v>0.99999999999999989</v>
      </c>
    </row>
    <row r="283" spans="1:41" s="49" customFormat="1" hidden="1" x14ac:dyDescent="0.3">
      <c r="A283" s="30" t="s">
        <v>214</v>
      </c>
      <c r="B283" s="71" t="s">
        <v>215</v>
      </c>
      <c r="C283" s="69">
        <v>2.5</v>
      </c>
      <c r="D283" s="69">
        <f t="shared" si="85"/>
        <v>2.1739130434782612</v>
      </c>
      <c r="E283" s="31"/>
      <c r="F283" s="66">
        <f t="shared" si="73"/>
        <v>1.847826086956522</v>
      </c>
      <c r="G283" s="68">
        <f t="shared" si="74"/>
        <v>1.1779270633397314</v>
      </c>
      <c r="H283" s="67">
        <f t="shared" si="75"/>
        <v>0.32608695652173919</v>
      </c>
      <c r="I283" s="66">
        <f t="shared" si="76"/>
        <v>2.5026913126929822</v>
      </c>
      <c r="J283" s="32"/>
      <c r="K283" s="70">
        <f t="shared" si="77"/>
        <v>2.8780950095969291</v>
      </c>
      <c r="L283" s="56">
        <f t="shared" si="86"/>
        <v>0.3780950095969291</v>
      </c>
      <c r="M283" s="57">
        <f t="shared" si="87"/>
        <v>0.15123800383877165</v>
      </c>
      <c r="N283" s="60"/>
      <c r="O283" s="64"/>
      <c r="P283" s="33"/>
      <c r="Q283" s="34">
        <v>1</v>
      </c>
      <c r="R283" s="61">
        <v>15.63</v>
      </c>
      <c r="S283" s="61">
        <v>18.411000000000001</v>
      </c>
      <c r="T283" s="35">
        <f t="shared" si="78"/>
        <v>1.1779270633397314</v>
      </c>
      <c r="U283" s="53">
        <v>0</v>
      </c>
      <c r="V283" s="62">
        <v>121.7</v>
      </c>
      <c r="W283" s="62">
        <v>127.5</v>
      </c>
      <c r="X283" s="54">
        <f t="shared" si="79"/>
        <v>0</v>
      </c>
      <c r="Y283" s="36">
        <v>0</v>
      </c>
      <c r="Z283" s="37">
        <v>106</v>
      </c>
      <c r="AA283" s="37">
        <v>112.7</v>
      </c>
      <c r="AB283" s="38">
        <f t="shared" si="80"/>
        <v>0</v>
      </c>
      <c r="AC283" s="39">
        <v>0</v>
      </c>
      <c r="AD283" s="40">
        <v>106.4</v>
      </c>
      <c r="AE283" s="40">
        <v>113.9</v>
      </c>
      <c r="AF283" s="41">
        <f t="shared" si="81"/>
        <v>0</v>
      </c>
      <c r="AG283" s="42">
        <v>0</v>
      </c>
      <c r="AH283" s="43">
        <v>103.4</v>
      </c>
      <c r="AI283" s="43">
        <v>110</v>
      </c>
      <c r="AJ283" s="44">
        <f t="shared" si="82"/>
        <v>0</v>
      </c>
      <c r="AK283" s="45">
        <v>0</v>
      </c>
      <c r="AL283" s="46">
        <v>1</v>
      </c>
      <c r="AM283" s="46">
        <v>1</v>
      </c>
      <c r="AN283" s="47">
        <f t="shared" si="83"/>
        <v>0</v>
      </c>
      <c r="AO283" s="48">
        <f t="shared" si="84"/>
        <v>1</v>
      </c>
    </row>
    <row r="284" spans="1:41" s="49" customFormat="1" hidden="1" x14ac:dyDescent="0.3">
      <c r="A284" s="30" t="s">
        <v>145</v>
      </c>
      <c r="B284" s="71" t="s">
        <v>216</v>
      </c>
      <c r="C284" s="69">
        <v>3.25</v>
      </c>
      <c r="D284" s="69">
        <f t="shared" si="85"/>
        <v>2.8260869565217392</v>
      </c>
      <c r="E284" s="31"/>
      <c r="F284" s="66">
        <f t="shared" si="73"/>
        <v>2.4021739130434785</v>
      </c>
      <c r="G284" s="68">
        <f t="shared" si="74"/>
        <v>1.1779270633397314</v>
      </c>
      <c r="H284" s="67">
        <f t="shared" si="75"/>
        <v>0.42391304347826086</v>
      </c>
      <c r="I284" s="66">
        <f t="shared" si="76"/>
        <v>3.2534987065008765</v>
      </c>
      <c r="J284" s="32"/>
      <c r="K284" s="70">
        <f t="shared" si="77"/>
        <v>3.7415235124760078</v>
      </c>
      <c r="L284" s="56">
        <f t="shared" si="86"/>
        <v>0.49152351247600778</v>
      </c>
      <c r="M284" s="57">
        <f t="shared" si="87"/>
        <v>0.15123800383877162</v>
      </c>
      <c r="N284" s="60"/>
      <c r="O284" s="64"/>
      <c r="P284" s="33"/>
      <c r="Q284" s="34">
        <v>1</v>
      </c>
      <c r="R284" s="61">
        <v>15.63</v>
      </c>
      <c r="S284" s="61">
        <v>18.411000000000001</v>
      </c>
      <c r="T284" s="35">
        <f t="shared" si="78"/>
        <v>1.1779270633397314</v>
      </c>
      <c r="U284" s="53">
        <v>0</v>
      </c>
      <c r="V284" s="62">
        <v>121.7</v>
      </c>
      <c r="W284" s="62">
        <v>127.5</v>
      </c>
      <c r="X284" s="54">
        <f t="shared" si="79"/>
        <v>0</v>
      </c>
      <c r="Y284" s="36">
        <v>0</v>
      </c>
      <c r="Z284" s="37">
        <v>106</v>
      </c>
      <c r="AA284" s="37">
        <v>112.7</v>
      </c>
      <c r="AB284" s="38">
        <f t="shared" si="80"/>
        <v>0</v>
      </c>
      <c r="AC284" s="39">
        <v>0</v>
      </c>
      <c r="AD284" s="40">
        <v>106.4</v>
      </c>
      <c r="AE284" s="40">
        <v>113.9</v>
      </c>
      <c r="AF284" s="41">
        <f t="shared" si="81"/>
        <v>0</v>
      </c>
      <c r="AG284" s="42">
        <v>0</v>
      </c>
      <c r="AH284" s="43">
        <v>103.4</v>
      </c>
      <c r="AI284" s="43">
        <v>110</v>
      </c>
      <c r="AJ284" s="44">
        <f t="shared" si="82"/>
        <v>0</v>
      </c>
      <c r="AK284" s="45">
        <v>0</v>
      </c>
      <c r="AL284" s="46">
        <v>1</v>
      </c>
      <c r="AM284" s="46">
        <v>1</v>
      </c>
      <c r="AN284" s="47">
        <f t="shared" si="83"/>
        <v>0</v>
      </c>
      <c r="AO284" s="48">
        <f t="shared" si="84"/>
        <v>1</v>
      </c>
    </row>
    <row r="285" spans="1:41" s="49" customFormat="1" hidden="1" x14ac:dyDescent="0.3">
      <c r="A285" s="30" t="s">
        <v>146</v>
      </c>
      <c r="B285" s="71" t="s">
        <v>216</v>
      </c>
      <c r="C285" s="69">
        <v>3.25</v>
      </c>
      <c r="D285" s="69">
        <f t="shared" si="85"/>
        <v>2.8260869565217392</v>
      </c>
      <c r="E285" s="31"/>
      <c r="F285" s="66">
        <f t="shared" si="73"/>
        <v>2.4021739130434785</v>
      </c>
      <c r="G285" s="68">
        <f t="shared" si="74"/>
        <v>1.1779270633397314</v>
      </c>
      <c r="H285" s="67">
        <f t="shared" si="75"/>
        <v>0.42391304347826086</v>
      </c>
      <c r="I285" s="66">
        <f t="shared" si="76"/>
        <v>3.2534987065008765</v>
      </c>
      <c r="J285" s="32"/>
      <c r="K285" s="70">
        <f t="shared" si="77"/>
        <v>3.7415235124760078</v>
      </c>
      <c r="L285" s="56">
        <f t="shared" si="86"/>
        <v>0.49152351247600778</v>
      </c>
      <c r="M285" s="57">
        <f t="shared" si="87"/>
        <v>0.15123800383877162</v>
      </c>
      <c r="N285" s="60"/>
      <c r="O285" s="64"/>
      <c r="P285" s="33"/>
      <c r="Q285" s="34">
        <v>1</v>
      </c>
      <c r="R285" s="61">
        <v>15.63</v>
      </c>
      <c r="S285" s="61">
        <v>18.411000000000001</v>
      </c>
      <c r="T285" s="35">
        <f t="shared" si="78"/>
        <v>1.1779270633397314</v>
      </c>
      <c r="U285" s="53">
        <v>0</v>
      </c>
      <c r="V285" s="62">
        <v>121.7</v>
      </c>
      <c r="W285" s="62">
        <v>127.5</v>
      </c>
      <c r="X285" s="54">
        <f t="shared" si="79"/>
        <v>0</v>
      </c>
      <c r="Y285" s="36">
        <v>0</v>
      </c>
      <c r="Z285" s="37">
        <v>106</v>
      </c>
      <c r="AA285" s="37">
        <v>112.7</v>
      </c>
      <c r="AB285" s="38">
        <f t="shared" si="80"/>
        <v>0</v>
      </c>
      <c r="AC285" s="39">
        <v>0</v>
      </c>
      <c r="AD285" s="40">
        <v>106.4</v>
      </c>
      <c r="AE285" s="40">
        <v>113.9</v>
      </c>
      <c r="AF285" s="41">
        <f t="shared" si="81"/>
        <v>0</v>
      </c>
      <c r="AG285" s="42">
        <v>0</v>
      </c>
      <c r="AH285" s="43">
        <v>103.4</v>
      </c>
      <c r="AI285" s="43">
        <v>110</v>
      </c>
      <c r="AJ285" s="44">
        <f t="shared" si="82"/>
        <v>0</v>
      </c>
      <c r="AK285" s="45">
        <v>0</v>
      </c>
      <c r="AL285" s="46">
        <v>1</v>
      </c>
      <c r="AM285" s="46">
        <v>1</v>
      </c>
      <c r="AN285" s="47">
        <f t="shared" si="83"/>
        <v>0</v>
      </c>
      <c r="AO285" s="48">
        <f t="shared" si="84"/>
        <v>1</v>
      </c>
    </row>
    <row r="286" spans="1:41" s="49" customFormat="1" hidden="1" x14ac:dyDescent="0.3">
      <c r="A286" s="30" t="s">
        <v>147</v>
      </c>
      <c r="B286" s="71" t="s">
        <v>216</v>
      </c>
      <c r="C286" s="69">
        <v>3.25</v>
      </c>
      <c r="D286" s="69">
        <f t="shared" si="85"/>
        <v>2.8260869565217392</v>
      </c>
      <c r="E286" s="31"/>
      <c r="F286" s="66">
        <f t="shared" si="73"/>
        <v>2.4021739130434785</v>
      </c>
      <c r="G286" s="68">
        <f t="shared" si="74"/>
        <v>1.1779270633397314</v>
      </c>
      <c r="H286" s="67">
        <f t="shared" si="75"/>
        <v>0.42391304347826086</v>
      </c>
      <c r="I286" s="66">
        <f t="shared" si="76"/>
        <v>3.2534987065008765</v>
      </c>
      <c r="J286" s="32"/>
      <c r="K286" s="70">
        <f t="shared" si="77"/>
        <v>3.7415235124760078</v>
      </c>
      <c r="L286" s="56">
        <f t="shared" si="86"/>
        <v>0.49152351247600778</v>
      </c>
      <c r="M286" s="57">
        <f t="shared" si="87"/>
        <v>0.15123800383877162</v>
      </c>
      <c r="N286" s="60"/>
      <c r="O286" s="64"/>
      <c r="P286" s="33"/>
      <c r="Q286" s="34">
        <v>1</v>
      </c>
      <c r="R286" s="61">
        <v>15.63</v>
      </c>
      <c r="S286" s="61">
        <v>18.411000000000001</v>
      </c>
      <c r="T286" s="35">
        <f t="shared" si="78"/>
        <v>1.1779270633397314</v>
      </c>
      <c r="U286" s="53">
        <v>0</v>
      </c>
      <c r="V286" s="62">
        <v>121.7</v>
      </c>
      <c r="W286" s="62">
        <v>127.5</v>
      </c>
      <c r="X286" s="54">
        <f t="shared" si="79"/>
        <v>0</v>
      </c>
      <c r="Y286" s="36">
        <v>0</v>
      </c>
      <c r="Z286" s="37">
        <v>106</v>
      </c>
      <c r="AA286" s="37">
        <v>112.7</v>
      </c>
      <c r="AB286" s="38">
        <f t="shared" si="80"/>
        <v>0</v>
      </c>
      <c r="AC286" s="39">
        <v>0</v>
      </c>
      <c r="AD286" s="40">
        <v>106.4</v>
      </c>
      <c r="AE286" s="40">
        <v>113.9</v>
      </c>
      <c r="AF286" s="41">
        <f t="shared" si="81"/>
        <v>0</v>
      </c>
      <c r="AG286" s="42">
        <v>0</v>
      </c>
      <c r="AH286" s="43">
        <v>103.4</v>
      </c>
      <c r="AI286" s="43">
        <v>110</v>
      </c>
      <c r="AJ286" s="44">
        <f t="shared" si="82"/>
        <v>0</v>
      </c>
      <c r="AK286" s="45">
        <v>0</v>
      </c>
      <c r="AL286" s="46">
        <v>1</v>
      </c>
      <c r="AM286" s="46">
        <v>1</v>
      </c>
      <c r="AN286" s="47">
        <f t="shared" si="83"/>
        <v>0</v>
      </c>
      <c r="AO286" s="48">
        <f t="shared" si="84"/>
        <v>1</v>
      </c>
    </row>
    <row r="287" spans="1:41" s="49" customFormat="1" hidden="1" x14ac:dyDescent="0.3">
      <c r="A287" s="30" t="s">
        <v>125</v>
      </c>
      <c r="B287" s="71" t="s">
        <v>216</v>
      </c>
      <c r="C287" s="69">
        <v>3.25</v>
      </c>
      <c r="D287" s="69">
        <f t="shared" si="85"/>
        <v>2.8260869565217392</v>
      </c>
      <c r="E287" s="31"/>
      <c r="F287" s="66">
        <f t="shared" si="73"/>
        <v>2.4021739130434785</v>
      </c>
      <c r="G287" s="68">
        <f t="shared" si="74"/>
        <v>1.1779270633397314</v>
      </c>
      <c r="H287" s="67">
        <f t="shared" si="75"/>
        <v>0.42391304347826086</v>
      </c>
      <c r="I287" s="66">
        <f t="shared" si="76"/>
        <v>3.2534987065008765</v>
      </c>
      <c r="J287" s="32"/>
      <c r="K287" s="70">
        <f t="shared" si="77"/>
        <v>3.7415235124760078</v>
      </c>
      <c r="L287" s="56">
        <f t="shared" si="86"/>
        <v>0.49152351247600778</v>
      </c>
      <c r="M287" s="57">
        <f t="shared" si="87"/>
        <v>0.15123800383877162</v>
      </c>
      <c r="N287" s="60"/>
      <c r="O287" s="64"/>
      <c r="P287" s="33"/>
      <c r="Q287" s="34">
        <v>1</v>
      </c>
      <c r="R287" s="61">
        <v>15.63</v>
      </c>
      <c r="S287" s="61">
        <v>18.411000000000001</v>
      </c>
      <c r="T287" s="35">
        <f t="shared" si="78"/>
        <v>1.1779270633397314</v>
      </c>
      <c r="U287" s="53">
        <v>0</v>
      </c>
      <c r="V287" s="62">
        <v>121.7</v>
      </c>
      <c r="W287" s="62">
        <v>127.5</v>
      </c>
      <c r="X287" s="54">
        <f t="shared" si="79"/>
        <v>0</v>
      </c>
      <c r="Y287" s="36">
        <v>0</v>
      </c>
      <c r="Z287" s="37">
        <v>106</v>
      </c>
      <c r="AA287" s="37">
        <v>112.7</v>
      </c>
      <c r="AB287" s="38">
        <f t="shared" si="80"/>
        <v>0</v>
      </c>
      <c r="AC287" s="39">
        <v>0</v>
      </c>
      <c r="AD287" s="40">
        <v>106.4</v>
      </c>
      <c r="AE287" s="40">
        <v>113.9</v>
      </c>
      <c r="AF287" s="41">
        <f t="shared" si="81"/>
        <v>0</v>
      </c>
      <c r="AG287" s="42">
        <v>0</v>
      </c>
      <c r="AH287" s="43">
        <v>103.4</v>
      </c>
      <c r="AI287" s="43">
        <v>110</v>
      </c>
      <c r="AJ287" s="44">
        <f t="shared" si="82"/>
        <v>0</v>
      </c>
      <c r="AK287" s="45">
        <v>0</v>
      </c>
      <c r="AL287" s="46">
        <v>1</v>
      </c>
      <c r="AM287" s="46">
        <v>1</v>
      </c>
      <c r="AN287" s="47">
        <f t="shared" si="83"/>
        <v>0</v>
      </c>
      <c r="AO287" s="48">
        <f t="shared" si="84"/>
        <v>1</v>
      </c>
    </row>
    <row r="288" spans="1:41" s="49" customFormat="1" hidden="1" x14ac:dyDescent="0.3">
      <c r="A288" s="30" t="s">
        <v>200</v>
      </c>
      <c r="B288" s="71" t="s">
        <v>216</v>
      </c>
      <c r="C288" s="69">
        <v>3.25</v>
      </c>
      <c r="D288" s="69">
        <f t="shared" si="85"/>
        <v>2.8260869565217392</v>
      </c>
      <c r="E288" s="31"/>
      <c r="F288" s="66">
        <f t="shared" si="73"/>
        <v>2.4021739130434785</v>
      </c>
      <c r="G288" s="68">
        <f t="shared" si="74"/>
        <v>1.1779270633397314</v>
      </c>
      <c r="H288" s="67">
        <f t="shared" si="75"/>
        <v>0.42391304347826086</v>
      </c>
      <c r="I288" s="66">
        <f t="shared" si="76"/>
        <v>3.2534987065008765</v>
      </c>
      <c r="J288" s="32"/>
      <c r="K288" s="70">
        <f t="shared" si="77"/>
        <v>3.7415235124760078</v>
      </c>
      <c r="L288" s="56">
        <f t="shared" si="86"/>
        <v>0.49152351247600778</v>
      </c>
      <c r="M288" s="57">
        <f t="shared" si="87"/>
        <v>0.15123800383877162</v>
      </c>
      <c r="N288" s="60"/>
      <c r="O288" s="64"/>
      <c r="P288" s="33"/>
      <c r="Q288" s="34">
        <v>1</v>
      </c>
      <c r="R288" s="61">
        <v>15.63</v>
      </c>
      <c r="S288" s="61">
        <v>18.411000000000001</v>
      </c>
      <c r="T288" s="35">
        <f t="shared" si="78"/>
        <v>1.1779270633397314</v>
      </c>
      <c r="U288" s="53">
        <v>0</v>
      </c>
      <c r="V288" s="62">
        <v>121.7</v>
      </c>
      <c r="W288" s="62">
        <v>127.5</v>
      </c>
      <c r="X288" s="54">
        <f t="shared" si="79"/>
        <v>0</v>
      </c>
      <c r="Y288" s="36">
        <v>0</v>
      </c>
      <c r="Z288" s="37">
        <v>106</v>
      </c>
      <c r="AA288" s="37">
        <v>112.7</v>
      </c>
      <c r="AB288" s="38">
        <f t="shared" si="80"/>
        <v>0</v>
      </c>
      <c r="AC288" s="39">
        <v>0</v>
      </c>
      <c r="AD288" s="40">
        <v>106.4</v>
      </c>
      <c r="AE288" s="40">
        <v>113.9</v>
      </c>
      <c r="AF288" s="41">
        <f t="shared" si="81"/>
        <v>0</v>
      </c>
      <c r="AG288" s="42">
        <v>0</v>
      </c>
      <c r="AH288" s="43">
        <v>103.4</v>
      </c>
      <c r="AI288" s="43">
        <v>110</v>
      </c>
      <c r="AJ288" s="44">
        <f t="shared" si="82"/>
        <v>0</v>
      </c>
      <c r="AK288" s="45">
        <v>0</v>
      </c>
      <c r="AL288" s="46">
        <v>1</v>
      </c>
      <c r="AM288" s="46">
        <v>1</v>
      </c>
      <c r="AN288" s="47">
        <f t="shared" si="83"/>
        <v>0</v>
      </c>
      <c r="AO288" s="48">
        <f t="shared" si="84"/>
        <v>1</v>
      </c>
    </row>
    <row r="289" spans="1:41" s="49" customFormat="1" x14ac:dyDescent="0.3">
      <c r="A289" s="30" t="s">
        <v>255</v>
      </c>
      <c r="B289" s="71" t="s">
        <v>218</v>
      </c>
      <c r="C289" s="69">
        <v>1.31</v>
      </c>
      <c r="D289" s="69">
        <f t="shared" si="85"/>
        <v>1.1391304347826088</v>
      </c>
      <c r="E289" s="31"/>
      <c r="F289" s="66">
        <f t="shared" si="73"/>
        <v>0.9682608695652174</v>
      </c>
      <c r="G289" s="68">
        <f t="shared" si="74"/>
        <v>1.139050835575939</v>
      </c>
      <c r="H289" s="67">
        <f t="shared" si="75"/>
        <v>0.1708695652173913</v>
      </c>
      <c r="I289" s="66">
        <f t="shared" si="76"/>
        <v>1.2737679177511374</v>
      </c>
      <c r="J289" s="32"/>
      <c r="K289" s="70">
        <f t="shared" si="77"/>
        <v>1.464833105413808</v>
      </c>
      <c r="L289" s="56">
        <f t="shared" si="86"/>
        <v>0.1548331054138079</v>
      </c>
      <c r="M289" s="57">
        <f t="shared" si="87"/>
        <v>0.11819321023954801</v>
      </c>
      <c r="N289" s="60"/>
      <c r="O289" s="64"/>
      <c r="P289" s="33"/>
      <c r="Q289" s="34">
        <v>0.75</v>
      </c>
      <c r="R289" s="61">
        <v>15.63</v>
      </c>
      <c r="S289" s="61">
        <v>18.214700000000001</v>
      </c>
      <c r="T289" s="35">
        <f t="shared" si="78"/>
        <v>0.87402591170825339</v>
      </c>
      <c r="U289" s="53">
        <v>0</v>
      </c>
      <c r="V289" s="62">
        <v>94.6</v>
      </c>
      <c r="W289" s="62">
        <v>102.6</v>
      </c>
      <c r="X289" s="54">
        <f t="shared" si="79"/>
        <v>0</v>
      </c>
      <c r="Y289" s="36">
        <v>0.05</v>
      </c>
      <c r="Z289" s="37">
        <v>91.3</v>
      </c>
      <c r="AA289" s="37">
        <v>102.4</v>
      </c>
      <c r="AB289" s="38">
        <f t="shared" si="80"/>
        <v>5.6078860898138017E-2</v>
      </c>
      <c r="AC289" s="39">
        <v>0.15</v>
      </c>
      <c r="AD289" s="40">
        <v>98.7</v>
      </c>
      <c r="AE289" s="40">
        <v>101.7</v>
      </c>
      <c r="AF289" s="41">
        <f t="shared" si="81"/>
        <v>0.15455927051671731</v>
      </c>
      <c r="AG289" s="42">
        <v>0.05</v>
      </c>
      <c r="AH289" s="43">
        <v>119.6</v>
      </c>
      <c r="AI289" s="43">
        <v>155.19999999999999</v>
      </c>
      <c r="AJ289" s="44">
        <v>5.4386792452830193E-2</v>
      </c>
      <c r="AK289" s="45">
        <v>0</v>
      </c>
      <c r="AL289" s="46">
        <v>1</v>
      </c>
      <c r="AM289" s="46">
        <v>1</v>
      </c>
      <c r="AN289" s="47">
        <f t="shared" si="83"/>
        <v>0</v>
      </c>
      <c r="AO289" s="48">
        <f t="shared" si="84"/>
        <v>1</v>
      </c>
    </row>
    <row r="290" spans="1:41" s="49" customFormat="1" x14ac:dyDescent="0.3">
      <c r="A290" s="30" t="s">
        <v>217</v>
      </c>
      <c r="B290" s="71" t="s">
        <v>218</v>
      </c>
      <c r="C290" s="69">
        <v>4.03</v>
      </c>
      <c r="D290" s="69">
        <f t="shared" si="85"/>
        <v>3.5043478260869572</v>
      </c>
      <c r="E290" s="31"/>
      <c r="F290" s="66">
        <f t="shared" si="73"/>
        <v>2.9786956521739136</v>
      </c>
      <c r="G290" s="68">
        <f t="shared" si="74"/>
        <v>1.1495469862669214</v>
      </c>
      <c r="H290" s="67">
        <f t="shared" si="75"/>
        <v>0.52565217391304353</v>
      </c>
      <c r="I290" s="66">
        <f t="shared" si="76"/>
        <v>3.9498027838759482</v>
      </c>
      <c r="J290" s="32"/>
      <c r="K290" s="70">
        <f t="shared" si="77"/>
        <v>4.5422732014573404</v>
      </c>
      <c r="L290" s="56">
        <f t="shared" si="86"/>
        <v>0.51227320145734012</v>
      </c>
      <c r="M290" s="57">
        <f t="shared" si="87"/>
        <v>0.12711493832688339</v>
      </c>
      <c r="N290" s="60"/>
      <c r="O290" s="64"/>
      <c r="P290" s="33"/>
      <c r="Q290" s="34">
        <v>0.75</v>
      </c>
      <c r="R290" s="61">
        <v>15.63</v>
      </c>
      <c r="S290" s="61">
        <v>18.214700000000001</v>
      </c>
      <c r="T290" s="35">
        <f t="shared" si="78"/>
        <v>0.87402591170825339</v>
      </c>
      <c r="U290" s="53">
        <v>0</v>
      </c>
      <c r="V290" s="62">
        <v>94.6</v>
      </c>
      <c r="W290" s="62">
        <v>102.6</v>
      </c>
      <c r="X290" s="54">
        <f t="shared" si="79"/>
        <v>0</v>
      </c>
      <c r="Y290" s="36">
        <v>0.05</v>
      </c>
      <c r="Z290" s="37">
        <v>91.3</v>
      </c>
      <c r="AA290" s="37">
        <v>102.4</v>
      </c>
      <c r="AB290" s="38">
        <f t="shared" si="80"/>
        <v>5.6078860898138017E-2</v>
      </c>
      <c r="AC290" s="39">
        <v>0.15</v>
      </c>
      <c r="AD290" s="40">
        <v>98.7</v>
      </c>
      <c r="AE290" s="40">
        <v>101.7</v>
      </c>
      <c r="AF290" s="41">
        <f t="shared" si="81"/>
        <v>0.15455927051671731</v>
      </c>
      <c r="AG290" s="42">
        <v>0.05</v>
      </c>
      <c r="AH290" s="43">
        <v>119.6</v>
      </c>
      <c r="AI290" s="43">
        <v>155.19999999999999</v>
      </c>
      <c r="AJ290" s="44">
        <f t="shared" si="82"/>
        <v>6.488294314381271E-2</v>
      </c>
      <c r="AK290" s="45">
        <v>0</v>
      </c>
      <c r="AL290" s="46">
        <v>1</v>
      </c>
      <c r="AM290" s="46">
        <v>1</v>
      </c>
      <c r="AN290" s="47">
        <f t="shared" si="83"/>
        <v>0</v>
      </c>
      <c r="AO290" s="48">
        <f t="shared" si="84"/>
        <v>1</v>
      </c>
    </row>
    <row r="291" spans="1:41" s="49" customFormat="1" x14ac:dyDescent="0.3">
      <c r="A291" s="30" t="s">
        <v>214</v>
      </c>
      <c r="B291" s="71" t="s">
        <v>219</v>
      </c>
      <c r="C291" s="69">
        <v>4.03</v>
      </c>
      <c r="D291" s="69">
        <f t="shared" si="85"/>
        <v>3.5043478260869572</v>
      </c>
      <c r="E291" s="31"/>
      <c r="F291" s="66">
        <f t="shared" si="73"/>
        <v>2.9786956521739136</v>
      </c>
      <c r="G291" s="68">
        <f t="shared" si="74"/>
        <v>1.1653678822776712</v>
      </c>
      <c r="H291" s="67">
        <f t="shared" si="75"/>
        <v>0.52565217391304353</v>
      </c>
      <c r="I291" s="66">
        <f t="shared" si="76"/>
        <v>3.996928418036664</v>
      </c>
      <c r="J291" s="32"/>
      <c r="K291" s="70">
        <f t="shared" si="77"/>
        <v>4.5964676807421636</v>
      </c>
      <c r="L291" s="56">
        <f t="shared" si="86"/>
        <v>0.56646768074216336</v>
      </c>
      <c r="M291" s="57">
        <f t="shared" si="87"/>
        <v>0.14056269993602066</v>
      </c>
      <c r="N291" s="60"/>
      <c r="O291" s="64"/>
      <c r="P291" s="33"/>
      <c r="Q291" s="34">
        <v>1</v>
      </c>
      <c r="R291" s="61">
        <v>15.63</v>
      </c>
      <c r="S291" s="61">
        <v>18.214700000000001</v>
      </c>
      <c r="T291" s="35">
        <f t="shared" si="78"/>
        <v>1.1653678822776712</v>
      </c>
      <c r="U291" s="53">
        <v>0</v>
      </c>
      <c r="V291" s="62">
        <v>94.6</v>
      </c>
      <c r="W291" s="62">
        <v>102.6</v>
      </c>
      <c r="X291" s="54">
        <f t="shared" si="79"/>
        <v>0</v>
      </c>
      <c r="Y291" s="36">
        <v>0</v>
      </c>
      <c r="Z291" s="37">
        <v>91.3</v>
      </c>
      <c r="AA291" s="37">
        <v>102.4</v>
      </c>
      <c r="AB291" s="38">
        <f t="shared" si="80"/>
        <v>0</v>
      </c>
      <c r="AC291" s="39">
        <v>0</v>
      </c>
      <c r="AD291" s="40">
        <v>98.7</v>
      </c>
      <c r="AE291" s="40">
        <v>101.7</v>
      </c>
      <c r="AF291" s="41">
        <f t="shared" si="81"/>
        <v>0</v>
      </c>
      <c r="AG291" s="42">
        <v>0</v>
      </c>
      <c r="AH291" s="43">
        <v>119.6</v>
      </c>
      <c r="AI291" s="43">
        <v>155.19999999999999</v>
      </c>
      <c r="AJ291" s="44">
        <f t="shared" si="82"/>
        <v>0</v>
      </c>
      <c r="AK291" s="45">
        <v>0</v>
      </c>
      <c r="AL291" s="46">
        <v>1</v>
      </c>
      <c r="AM291" s="46">
        <v>1</v>
      </c>
      <c r="AN291" s="47">
        <f t="shared" si="83"/>
        <v>0</v>
      </c>
      <c r="AO291" s="48">
        <f t="shared" si="84"/>
        <v>1</v>
      </c>
    </row>
    <row r="292" spans="1:41" s="49" customFormat="1" x14ac:dyDescent="0.3">
      <c r="A292" s="30" t="s">
        <v>153</v>
      </c>
      <c r="B292" s="71" t="s">
        <v>223</v>
      </c>
      <c r="C292" s="69">
        <v>0.3</v>
      </c>
      <c r="D292" s="69">
        <f t="shared" si="85"/>
        <v>0.2608695652173913</v>
      </c>
      <c r="E292" s="31"/>
      <c r="F292" s="66">
        <f t="shared" si="73"/>
        <v>0.22173913043478261</v>
      </c>
      <c r="G292" s="68">
        <f t="shared" si="74"/>
        <v>1.0917886829204138</v>
      </c>
      <c r="H292" s="67">
        <f t="shared" si="75"/>
        <v>3.9130434782608692E-2</v>
      </c>
      <c r="I292" s="66">
        <f t="shared" si="76"/>
        <v>0.28122270795191784</v>
      </c>
      <c r="J292" s="32"/>
      <c r="K292" s="70">
        <f t="shared" si="77"/>
        <v>0.32340611414470549</v>
      </c>
      <c r="L292" s="56">
        <f t="shared" si="86"/>
        <v>2.3406114144705503E-2</v>
      </c>
      <c r="M292" s="57">
        <f t="shared" si="87"/>
        <v>7.8020380482351687E-2</v>
      </c>
      <c r="N292" s="60"/>
      <c r="O292" s="70"/>
      <c r="P292" s="33"/>
      <c r="Q292" s="73">
        <v>0.1</v>
      </c>
      <c r="R292" s="61">
        <v>15.63</v>
      </c>
      <c r="S292" s="61">
        <v>18.214700000000001</v>
      </c>
      <c r="T292" s="35">
        <f t="shared" si="78"/>
        <v>0.11653678822776713</v>
      </c>
      <c r="U292" s="76">
        <v>0.8</v>
      </c>
      <c r="V292" s="62">
        <v>94.6</v>
      </c>
      <c r="W292" s="62">
        <v>102.6</v>
      </c>
      <c r="X292" s="54">
        <f t="shared" si="79"/>
        <v>0.86765327695560268</v>
      </c>
      <c r="Y292" s="79">
        <v>0.05</v>
      </c>
      <c r="Z292" s="37">
        <v>91.3</v>
      </c>
      <c r="AA292" s="37">
        <v>102.4</v>
      </c>
      <c r="AB292" s="38">
        <f t="shared" si="80"/>
        <v>5.6078860898138017E-2</v>
      </c>
      <c r="AC292" s="82">
        <v>0.05</v>
      </c>
      <c r="AD292" s="40">
        <v>98.7</v>
      </c>
      <c r="AE292" s="40">
        <v>101.7</v>
      </c>
      <c r="AF292" s="41">
        <f t="shared" si="81"/>
        <v>5.1519756838905778E-2</v>
      </c>
      <c r="AG292" s="42">
        <v>0</v>
      </c>
      <c r="AH292" s="43">
        <v>119.6</v>
      </c>
      <c r="AI292" s="43">
        <v>155.19999999999999</v>
      </c>
      <c r="AJ292" s="44">
        <f t="shared" si="82"/>
        <v>0</v>
      </c>
      <c r="AK292" s="45">
        <v>0</v>
      </c>
      <c r="AL292" s="46">
        <v>1</v>
      </c>
      <c r="AM292" s="46">
        <v>1</v>
      </c>
      <c r="AN292" s="47">
        <f t="shared" si="83"/>
        <v>0</v>
      </c>
      <c r="AO292" s="48">
        <f t="shared" si="84"/>
        <v>1</v>
      </c>
    </row>
    <row r="293" spans="1:41" s="49" customFormat="1" x14ac:dyDescent="0.3">
      <c r="A293" s="30" t="s">
        <v>108</v>
      </c>
      <c r="B293" s="71" t="s">
        <v>223</v>
      </c>
      <c r="C293" s="69">
        <v>2.95</v>
      </c>
      <c r="D293" s="69">
        <f t="shared" si="85"/>
        <v>2.5652173913043481</v>
      </c>
      <c r="E293" s="31"/>
      <c r="F293" s="66">
        <f t="shared" si="73"/>
        <v>2.1804347826086961</v>
      </c>
      <c r="G293" s="68">
        <f t="shared" si="74"/>
        <v>1.0917886829204138</v>
      </c>
      <c r="H293" s="67">
        <f t="shared" si="75"/>
        <v>0.38478260869565223</v>
      </c>
      <c r="I293" s="66">
        <f t="shared" si="76"/>
        <v>2.7653566281938589</v>
      </c>
      <c r="J293" s="32"/>
      <c r="K293" s="70">
        <f t="shared" si="77"/>
        <v>3.1801601224229374</v>
      </c>
      <c r="L293" s="56">
        <f t="shared" si="86"/>
        <v>0.23016012242293726</v>
      </c>
      <c r="M293" s="57">
        <f t="shared" si="87"/>
        <v>7.8020380482351603E-2</v>
      </c>
      <c r="N293" s="60"/>
      <c r="O293" s="70"/>
      <c r="P293" s="33"/>
      <c r="Q293" s="73">
        <v>0.1</v>
      </c>
      <c r="R293" s="61">
        <v>15.63</v>
      </c>
      <c r="S293" s="61">
        <v>18.214700000000001</v>
      </c>
      <c r="T293" s="35">
        <f t="shared" si="78"/>
        <v>0.11653678822776713</v>
      </c>
      <c r="U293" s="76">
        <v>0.8</v>
      </c>
      <c r="V293" s="62">
        <v>94.6</v>
      </c>
      <c r="W293" s="62">
        <v>102.6</v>
      </c>
      <c r="X293" s="54">
        <f t="shared" si="79"/>
        <v>0.86765327695560268</v>
      </c>
      <c r="Y293" s="79">
        <v>0.05</v>
      </c>
      <c r="Z293" s="37">
        <v>91.3</v>
      </c>
      <c r="AA293" s="37">
        <v>102.4</v>
      </c>
      <c r="AB293" s="38">
        <f t="shared" si="80"/>
        <v>5.6078860898138017E-2</v>
      </c>
      <c r="AC293" s="82">
        <v>0.05</v>
      </c>
      <c r="AD293" s="40">
        <v>98.7</v>
      </c>
      <c r="AE293" s="40">
        <v>101.7</v>
      </c>
      <c r="AF293" s="41">
        <f t="shared" si="81"/>
        <v>5.1519756838905778E-2</v>
      </c>
      <c r="AG293" s="42">
        <v>0</v>
      </c>
      <c r="AH293" s="43">
        <v>119.6</v>
      </c>
      <c r="AI293" s="43">
        <v>155.19999999999999</v>
      </c>
      <c r="AJ293" s="44">
        <f t="shared" si="82"/>
        <v>0</v>
      </c>
      <c r="AK293" s="45">
        <v>0</v>
      </c>
      <c r="AL293" s="46">
        <v>1</v>
      </c>
      <c r="AM293" s="46">
        <v>1</v>
      </c>
      <c r="AN293" s="47">
        <f t="shared" si="83"/>
        <v>0</v>
      </c>
      <c r="AO293" s="48">
        <f t="shared" si="84"/>
        <v>1</v>
      </c>
    </row>
    <row r="294" spans="1:41" s="49" customFormat="1" x14ac:dyDescent="0.3">
      <c r="A294" s="30" t="s">
        <v>141</v>
      </c>
      <c r="B294" s="71" t="s">
        <v>223</v>
      </c>
      <c r="C294" s="69">
        <v>0.43759999999999999</v>
      </c>
      <c r="D294" s="69">
        <f t="shared" si="85"/>
        <v>0.3805217391304348</v>
      </c>
      <c r="E294" s="31"/>
      <c r="F294" s="66">
        <f t="shared" si="73"/>
        <v>0.32344347826086955</v>
      </c>
      <c r="G294" s="68">
        <f t="shared" si="74"/>
        <v>1.156429711786948</v>
      </c>
      <c r="H294" s="67">
        <f t="shared" si="75"/>
        <v>5.7078260869565217E-2</v>
      </c>
      <c r="I294" s="66">
        <f t="shared" si="76"/>
        <v>0.43111790921415061</v>
      </c>
      <c r="J294" s="32"/>
      <c r="K294" s="70">
        <f t="shared" si="77"/>
        <v>0.49578559559627317</v>
      </c>
      <c r="L294" s="56">
        <f t="shared" si="86"/>
        <v>5.8185595596273176E-2</v>
      </c>
      <c r="M294" s="57">
        <f t="shared" si="87"/>
        <v>0.1329652550189058</v>
      </c>
      <c r="N294" s="60"/>
      <c r="O294" s="70"/>
      <c r="P294" s="33"/>
      <c r="Q294" s="73">
        <v>0.9</v>
      </c>
      <c r="R294" s="61">
        <v>15.63</v>
      </c>
      <c r="S294" s="61">
        <v>18.214700000000001</v>
      </c>
      <c r="T294" s="35">
        <f t="shared" si="78"/>
        <v>1.0488310940499042</v>
      </c>
      <c r="U294" s="76">
        <v>0</v>
      </c>
      <c r="V294" s="62">
        <v>94.6</v>
      </c>
      <c r="W294" s="62">
        <v>102.6</v>
      </c>
      <c r="X294" s="54">
        <f t="shared" si="79"/>
        <v>0</v>
      </c>
      <c r="Y294" s="79">
        <v>0.05</v>
      </c>
      <c r="Z294" s="37">
        <v>91.3</v>
      </c>
      <c r="AA294" s="37">
        <v>102.4</v>
      </c>
      <c r="AB294" s="38">
        <f t="shared" si="80"/>
        <v>5.6078860898138017E-2</v>
      </c>
      <c r="AC294" s="82">
        <v>0.05</v>
      </c>
      <c r="AD294" s="40">
        <v>98.7</v>
      </c>
      <c r="AE294" s="40">
        <v>101.7</v>
      </c>
      <c r="AF294" s="41">
        <f t="shared" si="81"/>
        <v>5.1519756838905778E-2</v>
      </c>
      <c r="AG294" s="42">
        <v>0</v>
      </c>
      <c r="AH294" s="43">
        <v>119.6</v>
      </c>
      <c r="AI294" s="43">
        <v>155.19999999999999</v>
      </c>
      <c r="AJ294" s="44">
        <f t="shared" si="82"/>
        <v>0</v>
      </c>
      <c r="AK294" s="45">
        <v>0</v>
      </c>
      <c r="AL294" s="46">
        <v>1</v>
      </c>
      <c r="AM294" s="46">
        <v>1</v>
      </c>
      <c r="AN294" s="47">
        <f t="shared" si="83"/>
        <v>0</v>
      </c>
      <c r="AO294" s="48">
        <f t="shared" si="84"/>
        <v>1</v>
      </c>
    </row>
    <row r="295" spans="1:41" s="49" customFormat="1" x14ac:dyDescent="0.3">
      <c r="A295" s="30" t="s">
        <v>144</v>
      </c>
      <c r="B295" s="71" t="s">
        <v>223</v>
      </c>
      <c r="C295" s="69">
        <v>0.43759999999999999</v>
      </c>
      <c r="D295" s="69">
        <f t="shared" si="85"/>
        <v>0.3805217391304348</v>
      </c>
      <c r="E295" s="31"/>
      <c r="F295" s="66">
        <f t="shared" si="73"/>
        <v>0.32344347826086955</v>
      </c>
      <c r="G295" s="68">
        <f t="shared" si="74"/>
        <v>1.156429711786948</v>
      </c>
      <c r="H295" s="67">
        <f t="shared" si="75"/>
        <v>5.7078260869565217E-2</v>
      </c>
      <c r="I295" s="66">
        <f t="shared" si="76"/>
        <v>0.43111790921415061</v>
      </c>
      <c r="J295" s="32"/>
      <c r="K295" s="70">
        <f t="shared" si="77"/>
        <v>0.49578559559627317</v>
      </c>
      <c r="L295" s="56">
        <f t="shared" si="86"/>
        <v>5.8185595596273176E-2</v>
      </c>
      <c r="M295" s="57">
        <f t="shared" si="87"/>
        <v>0.1329652550189058</v>
      </c>
      <c r="N295" s="60"/>
      <c r="O295" s="70"/>
      <c r="P295" s="33"/>
      <c r="Q295" s="73">
        <v>0.9</v>
      </c>
      <c r="R295" s="61">
        <v>15.63</v>
      </c>
      <c r="S295" s="61">
        <v>18.214700000000001</v>
      </c>
      <c r="T295" s="35">
        <f t="shared" si="78"/>
        <v>1.0488310940499042</v>
      </c>
      <c r="U295" s="76">
        <v>0</v>
      </c>
      <c r="V295" s="62">
        <v>94.6</v>
      </c>
      <c r="W295" s="62">
        <v>102.6</v>
      </c>
      <c r="X295" s="54">
        <f t="shared" si="79"/>
        <v>0</v>
      </c>
      <c r="Y295" s="79">
        <v>0.05</v>
      </c>
      <c r="Z295" s="37">
        <v>91.3</v>
      </c>
      <c r="AA295" s="37">
        <v>102.4</v>
      </c>
      <c r="AB295" s="38">
        <f t="shared" si="80"/>
        <v>5.6078860898138017E-2</v>
      </c>
      <c r="AC295" s="82">
        <v>0.05</v>
      </c>
      <c r="AD295" s="40">
        <v>98.7</v>
      </c>
      <c r="AE295" s="40">
        <v>101.7</v>
      </c>
      <c r="AF295" s="41">
        <f t="shared" si="81"/>
        <v>5.1519756838905778E-2</v>
      </c>
      <c r="AG295" s="42">
        <v>0</v>
      </c>
      <c r="AH295" s="43">
        <v>119.6</v>
      </c>
      <c r="AI295" s="43">
        <v>155.19999999999999</v>
      </c>
      <c r="AJ295" s="44">
        <f t="shared" si="82"/>
        <v>0</v>
      </c>
      <c r="AK295" s="45">
        <v>0</v>
      </c>
      <c r="AL295" s="46">
        <v>1</v>
      </c>
      <c r="AM295" s="46">
        <v>1</v>
      </c>
      <c r="AN295" s="47">
        <f t="shared" si="83"/>
        <v>0</v>
      </c>
      <c r="AO295" s="48">
        <f t="shared" si="84"/>
        <v>1</v>
      </c>
    </row>
    <row r="296" spans="1:41" s="49" customFormat="1" x14ac:dyDescent="0.3">
      <c r="A296" s="30" t="s">
        <v>139</v>
      </c>
      <c r="B296" s="71" t="s">
        <v>223</v>
      </c>
      <c r="C296" s="69">
        <v>12.45</v>
      </c>
      <c r="D296" s="69">
        <f t="shared" si="85"/>
        <v>10.82608695652174</v>
      </c>
      <c r="E296" s="31"/>
      <c r="F296" s="66">
        <f t="shared" si="73"/>
        <v>9.2021739130434792</v>
      </c>
      <c r="G296" s="68">
        <f t="shared" si="74"/>
        <v>1.0855590854005095</v>
      </c>
      <c r="H296" s="67">
        <f t="shared" si="75"/>
        <v>1.6239130434782609</v>
      </c>
      <c r="I296" s="66">
        <f t="shared" si="76"/>
        <v>11.613416540218168</v>
      </c>
      <c r="J296" s="32"/>
      <c r="K296" s="70">
        <f t="shared" si="77"/>
        <v>13.355429021250892</v>
      </c>
      <c r="L296" s="56">
        <f t="shared" si="86"/>
        <v>0.90542902125089242</v>
      </c>
      <c r="M296" s="57">
        <f t="shared" si="87"/>
        <v>7.2725222590433125E-2</v>
      </c>
      <c r="N296" s="60"/>
      <c r="O296" s="70"/>
      <c r="P296" s="33"/>
      <c r="Q296" s="73">
        <v>0</v>
      </c>
      <c r="R296" s="61">
        <v>15.63</v>
      </c>
      <c r="S296" s="61">
        <v>18.214700000000001</v>
      </c>
      <c r="T296" s="35">
        <f t="shared" si="78"/>
        <v>0</v>
      </c>
      <c r="U296" s="76">
        <v>0.85</v>
      </c>
      <c r="V296" s="62">
        <v>94.6</v>
      </c>
      <c r="W296" s="62">
        <v>102.6</v>
      </c>
      <c r="X296" s="54">
        <f t="shared" si="79"/>
        <v>0.92188160676532771</v>
      </c>
      <c r="Y296" s="79">
        <v>0.1</v>
      </c>
      <c r="Z296" s="37">
        <v>91.3</v>
      </c>
      <c r="AA296" s="37">
        <v>102.4</v>
      </c>
      <c r="AB296" s="38">
        <f t="shared" si="80"/>
        <v>0.11215772179627603</v>
      </c>
      <c r="AC296" s="82">
        <v>0.05</v>
      </c>
      <c r="AD296" s="40">
        <v>98.7</v>
      </c>
      <c r="AE296" s="40">
        <v>101.7</v>
      </c>
      <c r="AF296" s="41">
        <f t="shared" si="81"/>
        <v>5.1519756838905778E-2</v>
      </c>
      <c r="AG296" s="42">
        <v>0</v>
      </c>
      <c r="AH296" s="43">
        <v>119.6</v>
      </c>
      <c r="AI296" s="43">
        <v>155.19999999999999</v>
      </c>
      <c r="AJ296" s="44">
        <f t="shared" si="82"/>
        <v>0</v>
      </c>
      <c r="AK296" s="45">
        <v>0</v>
      </c>
      <c r="AL296" s="46">
        <v>1</v>
      </c>
      <c r="AM296" s="46">
        <v>1</v>
      </c>
      <c r="AN296" s="47">
        <f t="shared" si="83"/>
        <v>0</v>
      </c>
      <c r="AO296" s="48">
        <f t="shared" si="84"/>
        <v>1</v>
      </c>
    </row>
    <row r="297" spans="1:41" s="49" customFormat="1" x14ac:dyDescent="0.3">
      <c r="A297" s="30" t="s">
        <v>140</v>
      </c>
      <c r="B297" s="71" t="s">
        <v>223</v>
      </c>
      <c r="C297" s="69">
        <v>12.45</v>
      </c>
      <c r="D297" s="69">
        <f t="shared" si="85"/>
        <v>10.82608695652174</v>
      </c>
      <c r="E297" s="31"/>
      <c r="F297" s="66">
        <f t="shared" si="73"/>
        <v>9.2021739130434792</v>
      </c>
      <c r="G297" s="68">
        <f t="shared" si="74"/>
        <v>1.0855590854005095</v>
      </c>
      <c r="H297" s="67">
        <f t="shared" si="75"/>
        <v>1.6239130434782609</v>
      </c>
      <c r="I297" s="66">
        <f t="shared" si="76"/>
        <v>11.613416540218168</v>
      </c>
      <c r="J297" s="32"/>
      <c r="K297" s="70">
        <f t="shared" si="77"/>
        <v>13.355429021250892</v>
      </c>
      <c r="L297" s="56">
        <f t="shared" si="86"/>
        <v>0.90542902125089242</v>
      </c>
      <c r="M297" s="57">
        <f t="shared" si="87"/>
        <v>7.2725222590433125E-2</v>
      </c>
      <c r="N297" s="60"/>
      <c r="O297" s="70"/>
      <c r="P297" s="33"/>
      <c r="Q297" s="73">
        <v>0</v>
      </c>
      <c r="R297" s="61">
        <v>15.63</v>
      </c>
      <c r="S297" s="61">
        <v>18.214700000000001</v>
      </c>
      <c r="T297" s="35">
        <f t="shared" si="78"/>
        <v>0</v>
      </c>
      <c r="U297" s="76">
        <v>0.85</v>
      </c>
      <c r="V297" s="62">
        <v>94.6</v>
      </c>
      <c r="W297" s="62">
        <v>102.6</v>
      </c>
      <c r="X297" s="54">
        <f t="shared" si="79"/>
        <v>0.92188160676532771</v>
      </c>
      <c r="Y297" s="79">
        <v>0.1</v>
      </c>
      <c r="Z297" s="37">
        <v>91.3</v>
      </c>
      <c r="AA297" s="37">
        <v>102.4</v>
      </c>
      <c r="AB297" s="38">
        <f t="shared" si="80"/>
        <v>0.11215772179627603</v>
      </c>
      <c r="AC297" s="82">
        <v>0.05</v>
      </c>
      <c r="AD297" s="40">
        <v>98.7</v>
      </c>
      <c r="AE297" s="40">
        <v>101.7</v>
      </c>
      <c r="AF297" s="41">
        <f t="shared" si="81"/>
        <v>5.1519756838905778E-2</v>
      </c>
      <c r="AG297" s="42">
        <v>0</v>
      </c>
      <c r="AH297" s="43">
        <v>119.6</v>
      </c>
      <c r="AI297" s="43">
        <v>155.19999999999999</v>
      </c>
      <c r="AJ297" s="44">
        <f t="shared" si="82"/>
        <v>0</v>
      </c>
      <c r="AK297" s="45">
        <v>0</v>
      </c>
      <c r="AL297" s="46">
        <v>1</v>
      </c>
      <c r="AM297" s="46">
        <v>1</v>
      </c>
      <c r="AN297" s="47">
        <f t="shared" si="83"/>
        <v>0</v>
      </c>
      <c r="AO297" s="48">
        <f t="shared" si="84"/>
        <v>1</v>
      </c>
    </row>
    <row r="298" spans="1:41" s="49" customFormat="1" x14ac:dyDescent="0.3">
      <c r="A298" s="30" t="s">
        <v>214</v>
      </c>
      <c r="B298" s="71" t="s">
        <v>223</v>
      </c>
      <c r="C298" s="69">
        <v>13.76</v>
      </c>
      <c r="D298" s="69">
        <f t="shared" si="85"/>
        <v>11.965217391304348</v>
      </c>
      <c r="E298" s="31"/>
      <c r="F298" s="66">
        <f t="shared" si="73"/>
        <v>10.170434782608696</v>
      </c>
      <c r="G298" s="68">
        <f t="shared" si="74"/>
        <v>1.0855590854005095</v>
      </c>
      <c r="H298" s="67">
        <f t="shared" si="75"/>
        <v>1.7947826086956522</v>
      </c>
      <c r="I298" s="66">
        <f t="shared" si="76"/>
        <v>12.835390489429878</v>
      </c>
      <c r="J298" s="32"/>
      <c r="K298" s="70">
        <f t="shared" si="77"/>
        <v>14.76069906284436</v>
      </c>
      <c r="L298" s="56">
        <f t="shared" si="86"/>
        <v>1.0006990628443599</v>
      </c>
      <c r="M298" s="57">
        <f t="shared" si="87"/>
        <v>7.2725222590433139E-2</v>
      </c>
      <c r="N298" s="60"/>
      <c r="O298" s="70"/>
      <c r="P298" s="33"/>
      <c r="Q298" s="73">
        <v>0</v>
      </c>
      <c r="R298" s="61">
        <v>15.63</v>
      </c>
      <c r="S298" s="61">
        <v>18.214700000000001</v>
      </c>
      <c r="T298" s="35">
        <f t="shared" si="78"/>
        <v>0</v>
      </c>
      <c r="U298" s="76">
        <v>0.85</v>
      </c>
      <c r="V298" s="62">
        <v>94.6</v>
      </c>
      <c r="W298" s="62">
        <v>102.6</v>
      </c>
      <c r="X298" s="54">
        <f t="shared" si="79"/>
        <v>0.92188160676532771</v>
      </c>
      <c r="Y298" s="79">
        <v>0.1</v>
      </c>
      <c r="Z298" s="37">
        <v>91.3</v>
      </c>
      <c r="AA298" s="37">
        <v>102.4</v>
      </c>
      <c r="AB298" s="38">
        <f t="shared" si="80"/>
        <v>0.11215772179627603</v>
      </c>
      <c r="AC298" s="82">
        <v>0.05</v>
      </c>
      <c r="AD298" s="40">
        <v>98.7</v>
      </c>
      <c r="AE298" s="40">
        <v>101.7</v>
      </c>
      <c r="AF298" s="41">
        <f t="shared" si="81"/>
        <v>5.1519756838905778E-2</v>
      </c>
      <c r="AG298" s="42">
        <v>0</v>
      </c>
      <c r="AH298" s="43">
        <v>119.6</v>
      </c>
      <c r="AI298" s="43">
        <v>155.19999999999999</v>
      </c>
      <c r="AJ298" s="44">
        <f t="shared" si="82"/>
        <v>0</v>
      </c>
      <c r="AK298" s="45">
        <v>0</v>
      </c>
      <c r="AL298" s="46">
        <v>1</v>
      </c>
      <c r="AM298" s="46">
        <v>1</v>
      </c>
      <c r="AN298" s="47">
        <f t="shared" si="83"/>
        <v>0</v>
      </c>
      <c r="AO298" s="48">
        <f t="shared" si="84"/>
        <v>1</v>
      </c>
    </row>
    <row r="299" spans="1:41" s="49" customFormat="1" x14ac:dyDescent="0.3">
      <c r="A299" s="30" t="s">
        <v>220</v>
      </c>
      <c r="B299" s="71" t="s">
        <v>223</v>
      </c>
      <c r="C299" s="69">
        <v>17.920000000000002</v>
      </c>
      <c r="D299" s="69">
        <f t="shared" si="85"/>
        <v>15.582608695652176</v>
      </c>
      <c r="E299" s="31"/>
      <c r="F299" s="66">
        <f t="shared" si="73"/>
        <v>13.245217391304349</v>
      </c>
      <c r="G299" s="68">
        <f t="shared" si="74"/>
        <v>1.0855590854005095</v>
      </c>
      <c r="H299" s="67">
        <f t="shared" si="75"/>
        <v>2.3373913043478263</v>
      </c>
      <c r="I299" s="66">
        <f t="shared" si="76"/>
        <v>16.715857381583099</v>
      </c>
      <c r="J299" s="32"/>
      <c r="K299" s="70">
        <f t="shared" si="77"/>
        <v>19.223235988820562</v>
      </c>
      <c r="L299" s="56">
        <f t="shared" si="86"/>
        <v>1.3032359888205605</v>
      </c>
      <c r="M299" s="57">
        <f t="shared" si="87"/>
        <v>7.2725222590433056E-2</v>
      </c>
      <c r="N299" s="60"/>
      <c r="O299" s="70"/>
      <c r="P299" s="33"/>
      <c r="Q299" s="73">
        <v>0</v>
      </c>
      <c r="R299" s="61">
        <v>15.63</v>
      </c>
      <c r="S299" s="61">
        <v>18.214700000000001</v>
      </c>
      <c r="T299" s="35">
        <f t="shared" si="78"/>
        <v>0</v>
      </c>
      <c r="U299" s="76">
        <v>0.85</v>
      </c>
      <c r="V299" s="62">
        <v>94.6</v>
      </c>
      <c r="W299" s="62">
        <v>102.6</v>
      </c>
      <c r="X299" s="54">
        <f t="shared" si="79"/>
        <v>0.92188160676532771</v>
      </c>
      <c r="Y299" s="79">
        <v>0.1</v>
      </c>
      <c r="Z299" s="37">
        <v>91.3</v>
      </c>
      <c r="AA299" s="37">
        <v>102.4</v>
      </c>
      <c r="AB299" s="38">
        <f t="shared" si="80"/>
        <v>0.11215772179627603</v>
      </c>
      <c r="AC299" s="82">
        <v>0.05</v>
      </c>
      <c r="AD299" s="40">
        <v>98.7</v>
      </c>
      <c r="AE299" s="40">
        <v>101.7</v>
      </c>
      <c r="AF299" s="41">
        <f t="shared" si="81"/>
        <v>5.1519756838905778E-2</v>
      </c>
      <c r="AG299" s="42">
        <v>0</v>
      </c>
      <c r="AH299" s="43">
        <v>119.6</v>
      </c>
      <c r="AI299" s="43">
        <v>155.19999999999999</v>
      </c>
      <c r="AJ299" s="44">
        <f t="shared" si="82"/>
        <v>0</v>
      </c>
      <c r="AK299" s="45">
        <v>0</v>
      </c>
      <c r="AL299" s="46">
        <v>1</v>
      </c>
      <c r="AM299" s="46">
        <v>1</v>
      </c>
      <c r="AN299" s="47">
        <f t="shared" si="83"/>
        <v>0</v>
      </c>
      <c r="AO299" s="48">
        <f t="shared" si="84"/>
        <v>1</v>
      </c>
    </row>
    <row r="300" spans="1:41" s="49" customFormat="1" x14ac:dyDescent="0.3">
      <c r="A300" s="30" t="s">
        <v>164</v>
      </c>
      <c r="B300" s="71" t="s">
        <v>223</v>
      </c>
      <c r="C300" s="69">
        <v>20.420000000000002</v>
      </c>
      <c r="D300" s="69">
        <f t="shared" si="85"/>
        <v>17.756521739130438</v>
      </c>
      <c r="E300" s="31"/>
      <c r="F300" s="66">
        <f t="shared" si="73"/>
        <v>15.093043478260872</v>
      </c>
      <c r="G300" s="68">
        <f t="shared" si="74"/>
        <v>1.0855590854005095</v>
      </c>
      <c r="H300" s="67">
        <f t="shared" si="75"/>
        <v>2.6634782608695655</v>
      </c>
      <c r="I300" s="66">
        <f t="shared" si="76"/>
        <v>19.047868735040559</v>
      </c>
      <c r="J300" s="32"/>
      <c r="K300" s="70">
        <f t="shared" si="77"/>
        <v>21.905049045296643</v>
      </c>
      <c r="L300" s="56">
        <f t="shared" si="86"/>
        <v>1.4850490452966412</v>
      </c>
      <c r="M300" s="57">
        <f t="shared" si="87"/>
        <v>7.2725222590432959E-2</v>
      </c>
      <c r="N300" s="60"/>
      <c r="O300" s="70"/>
      <c r="P300" s="33"/>
      <c r="Q300" s="73">
        <v>0</v>
      </c>
      <c r="R300" s="61">
        <v>15.63</v>
      </c>
      <c r="S300" s="61">
        <v>18.214700000000001</v>
      </c>
      <c r="T300" s="35">
        <f t="shared" si="78"/>
        <v>0</v>
      </c>
      <c r="U300" s="76">
        <v>0.85</v>
      </c>
      <c r="V300" s="62">
        <v>94.6</v>
      </c>
      <c r="W300" s="62">
        <v>102.6</v>
      </c>
      <c r="X300" s="54">
        <f t="shared" si="79"/>
        <v>0.92188160676532771</v>
      </c>
      <c r="Y300" s="79">
        <v>0.1</v>
      </c>
      <c r="Z300" s="37">
        <v>91.3</v>
      </c>
      <c r="AA300" s="37">
        <v>102.4</v>
      </c>
      <c r="AB300" s="38">
        <f t="shared" si="80"/>
        <v>0.11215772179627603</v>
      </c>
      <c r="AC300" s="82">
        <v>0.05</v>
      </c>
      <c r="AD300" s="40">
        <v>98.7</v>
      </c>
      <c r="AE300" s="40">
        <v>101.7</v>
      </c>
      <c r="AF300" s="41">
        <f t="shared" si="81"/>
        <v>5.1519756838905778E-2</v>
      </c>
      <c r="AG300" s="42">
        <v>0</v>
      </c>
      <c r="AH300" s="43">
        <v>119.6</v>
      </c>
      <c r="AI300" s="43">
        <v>155.19999999999999</v>
      </c>
      <c r="AJ300" s="44">
        <f t="shared" si="82"/>
        <v>0</v>
      </c>
      <c r="AK300" s="45">
        <v>0</v>
      </c>
      <c r="AL300" s="46">
        <v>1</v>
      </c>
      <c r="AM300" s="46">
        <v>1</v>
      </c>
      <c r="AN300" s="47">
        <f t="shared" si="83"/>
        <v>0</v>
      </c>
      <c r="AO300" s="48">
        <f t="shared" si="84"/>
        <v>1</v>
      </c>
    </row>
    <row r="301" spans="1:41" s="49" customFormat="1" x14ac:dyDescent="0.3">
      <c r="A301" s="30" t="s">
        <v>165</v>
      </c>
      <c r="B301" s="71" t="s">
        <v>223</v>
      </c>
      <c r="C301" s="69">
        <v>15.83</v>
      </c>
      <c r="D301" s="69">
        <f t="shared" si="85"/>
        <v>13.765217391304349</v>
      </c>
      <c r="E301" s="31"/>
      <c r="F301" s="66">
        <f t="shared" si="73"/>
        <v>11.700434782608696</v>
      </c>
      <c r="G301" s="68">
        <f t="shared" si="74"/>
        <v>1.0855590854005095</v>
      </c>
      <c r="H301" s="67">
        <f t="shared" si="75"/>
        <v>2.0647826086956522</v>
      </c>
      <c r="I301" s="66">
        <f t="shared" si="76"/>
        <v>14.766295890092657</v>
      </c>
      <c r="J301" s="32"/>
      <c r="K301" s="70">
        <f t="shared" si="77"/>
        <v>16.981240273606556</v>
      </c>
      <c r="L301" s="56">
        <f t="shared" si="86"/>
        <v>1.1512402736065557</v>
      </c>
      <c r="M301" s="57">
        <f t="shared" si="87"/>
        <v>7.2725222590433083E-2</v>
      </c>
      <c r="N301" s="60"/>
      <c r="O301" s="70"/>
      <c r="P301" s="33"/>
      <c r="Q301" s="73">
        <v>0</v>
      </c>
      <c r="R301" s="61">
        <v>15.63</v>
      </c>
      <c r="S301" s="61">
        <v>18.214700000000001</v>
      </c>
      <c r="T301" s="35">
        <f t="shared" si="78"/>
        <v>0</v>
      </c>
      <c r="U301" s="76">
        <v>0.85</v>
      </c>
      <c r="V301" s="62">
        <v>94.6</v>
      </c>
      <c r="W301" s="62">
        <v>102.6</v>
      </c>
      <c r="X301" s="54">
        <f t="shared" si="79"/>
        <v>0.92188160676532771</v>
      </c>
      <c r="Y301" s="79">
        <v>0.1</v>
      </c>
      <c r="Z301" s="37">
        <v>91.3</v>
      </c>
      <c r="AA301" s="37">
        <v>102.4</v>
      </c>
      <c r="AB301" s="38">
        <f t="shared" si="80"/>
        <v>0.11215772179627603</v>
      </c>
      <c r="AC301" s="82">
        <v>0.05</v>
      </c>
      <c r="AD301" s="40">
        <v>98.7</v>
      </c>
      <c r="AE301" s="40">
        <v>101.7</v>
      </c>
      <c r="AF301" s="41">
        <f t="shared" si="81"/>
        <v>5.1519756838905778E-2</v>
      </c>
      <c r="AG301" s="42">
        <v>0</v>
      </c>
      <c r="AH301" s="43">
        <v>119.6</v>
      </c>
      <c r="AI301" s="43">
        <v>155.19999999999999</v>
      </c>
      <c r="AJ301" s="44">
        <f t="shared" si="82"/>
        <v>0</v>
      </c>
      <c r="AK301" s="45">
        <v>0</v>
      </c>
      <c r="AL301" s="46">
        <v>1</v>
      </c>
      <c r="AM301" s="46">
        <v>1</v>
      </c>
      <c r="AN301" s="47">
        <f t="shared" si="83"/>
        <v>0</v>
      </c>
      <c r="AO301" s="48">
        <f t="shared" si="84"/>
        <v>1</v>
      </c>
    </row>
    <row r="302" spans="1:41" s="49" customFormat="1" x14ac:dyDescent="0.3">
      <c r="A302" s="30" t="s">
        <v>55</v>
      </c>
      <c r="B302" s="71" t="s">
        <v>223</v>
      </c>
      <c r="C302" s="69">
        <v>4.97</v>
      </c>
      <c r="D302" s="69">
        <f t="shared" si="85"/>
        <v>4.321739130434783</v>
      </c>
      <c r="E302" s="31"/>
      <c r="F302" s="66">
        <f t="shared" si="73"/>
        <v>3.6734782608695653</v>
      </c>
      <c r="G302" s="68">
        <f t="shared" si="74"/>
        <v>1.156429711786948</v>
      </c>
      <c r="H302" s="67">
        <f t="shared" si="75"/>
        <v>0.64826086956521745</v>
      </c>
      <c r="I302" s="66">
        <f t="shared" si="76"/>
        <v>4.8963802760382276</v>
      </c>
      <c r="J302" s="32"/>
      <c r="K302" s="70">
        <f t="shared" si="77"/>
        <v>5.6308373174439614</v>
      </c>
      <c r="L302" s="56">
        <f t="shared" si="86"/>
        <v>0.66083731744396168</v>
      </c>
      <c r="M302" s="57">
        <f t="shared" si="87"/>
        <v>0.13296525501890577</v>
      </c>
      <c r="N302" s="60"/>
      <c r="O302" s="70"/>
      <c r="P302" s="33"/>
      <c r="Q302" s="73">
        <v>0.9</v>
      </c>
      <c r="R302" s="61">
        <v>15.63</v>
      </c>
      <c r="S302" s="61">
        <v>18.214700000000001</v>
      </c>
      <c r="T302" s="35">
        <f t="shared" si="78"/>
        <v>1.0488310940499042</v>
      </c>
      <c r="U302" s="76">
        <v>0</v>
      </c>
      <c r="V302" s="62">
        <v>94.6</v>
      </c>
      <c r="W302" s="62">
        <v>102.6</v>
      </c>
      <c r="X302" s="54">
        <f t="shared" si="79"/>
        <v>0</v>
      </c>
      <c r="Y302" s="79">
        <v>0.05</v>
      </c>
      <c r="Z302" s="37">
        <v>91.3</v>
      </c>
      <c r="AA302" s="37">
        <v>102.4</v>
      </c>
      <c r="AB302" s="38">
        <f t="shared" si="80"/>
        <v>5.6078860898138017E-2</v>
      </c>
      <c r="AC302" s="82">
        <v>0.05</v>
      </c>
      <c r="AD302" s="40">
        <v>98.7</v>
      </c>
      <c r="AE302" s="40">
        <v>101.7</v>
      </c>
      <c r="AF302" s="41">
        <f t="shared" si="81"/>
        <v>5.1519756838905778E-2</v>
      </c>
      <c r="AG302" s="42">
        <v>0</v>
      </c>
      <c r="AH302" s="43">
        <v>119.6</v>
      </c>
      <c r="AI302" s="43">
        <v>155.19999999999999</v>
      </c>
      <c r="AJ302" s="44">
        <f t="shared" si="82"/>
        <v>0</v>
      </c>
      <c r="AK302" s="45">
        <v>0</v>
      </c>
      <c r="AL302" s="46">
        <v>1</v>
      </c>
      <c r="AM302" s="46">
        <v>1</v>
      </c>
      <c r="AN302" s="47">
        <f t="shared" si="83"/>
        <v>0</v>
      </c>
      <c r="AO302" s="48">
        <f t="shared" si="84"/>
        <v>1</v>
      </c>
    </row>
    <row r="303" spans="1:41" s="49" customFormat="1" x14ac:dyDescent="0.3">
      <c r="A303" s="30" t="s">
        <v>56</v>
      </c>
      <c r="B303" s="71" t="s">
        <v>223</v>
      </c>
      <c r="C303" s="69">
        <v>5.37</v>
      </c>
      <c r="D303" s="69">
        <f t="shared" si="85"/>
        <v>4.6695652173913045</v>
      </c>
      <c r="E303" s="31"/>
      <c r="F303" s="66">
        <f t="shared" si="73"/>
        <v>3.9691304347826089</v>
      </c>
      <c r="G303" s="68">
        <f t="shared" si="74"/>
        <v>1.156429711786948</v>
      </c>
      <c r="H303" s="67">
        <f t="shared" si="75"/>
        <v>0.70043478260869563</v>
      </c>
      <c r="I303" s="66">
        <f t="shared" si="76"/>
        <v>5.2904551473491512</v>
      </c>
      <c r="J303" s="32"/>
      <c r="K303" s="70">
        <f t="shared" si="77"/>
        <v>6.0840234194515235</v>
      </c>
      <c r="L303" s="56">
        <f t="shared" si="86"/>
        <v>0.71402341945152337</v>
      </c>
      <c r="M303" s="57">
        <f t="shared" si="87"/>
        <v>0.13296525501890566</v>
      </c>
      <c r="N303" s="60"/>
      <c r="O303" s="70"/>
      <c r="P303" s="33"/>
      <c r="Q303" s="73">
        <v>0.9</v>
      </c>
      <c r="R303" s="61">
        <v>15.63</v>
      </c>
      <c r="S303" s="61">
        <v>18.214700000000001</v>
      </c>
      <c r="T303" s="35">
        <f t="shared" si="78"/>
        <v>1.0488310940499042</v>
      </c>
      <c r="U303" s="76">
        <v>0</v>
      </c>
      <c r="V303" s="62">
        <v>94.6</v>
      </c>
      <c r="W303" s="62">
        <v>102.6</v>
      </c>
      <c r="X303" s="54">
        <f t="shared" si="79"/>
        <v>0</v>
      </c>
      <c r="Y303" s="79">
        <v>0.05</v>
      </c>
      <c r="Z303" s="37">
        <v>91.3</v>
      </c>
      <c r="AA303" s="37">
        <v>102.4</v>
      </c>
      <c r="AB303" s="38">
        <f t="shared" si="80"/>
        <v>5.6078860898138017E-2</v>
      </c>
      <c r="AC303" s="82">
        <v>0.05</v>
      </c>
      <c r="AD303" s="40">
        <v>98.7</v>
      </c>
      <c r="AE303" s="40">
        <v>101.7</v>
      </c>
      <c r="AF303" s="41">
        <f t="shared" si="81"/>
        <v>5.1519756838905778E-2</v>
      </c>
      <c r="AG303" s="42">
        <v>0</v>
      </c>
      <c r="AH303" s="43">
        <v>119.6</v>
      </c>
      <c r="AI303" s="43">
        <v>155.19999999999999</v>
      </c>
      <c r="AJ303" s="44">
        <f t="shared" si="82"/>
        <v>0</v>
      </c>
      <c r="AK303" s="45">
        <v>0</v>
      </c>
      <c r="AL303" s="46">
        <v>1</v>
      </c>
      <c r="AM303" s="46">
        <v>1</v>
      </c>
      <c r="AN303" s="47">
        <f t="shared" si="83"/>
        <v>0</v>
      </c>
      <c r="AO303" s="48">
        <f t="shared" si="84"/>
        <v>1</v>
      </c>
    </row>
    <row r="304" spans="1:41" s="49" customFormat="1" x14ac:dyDescent="0.3">
      <c r="A304" s="30" t="s">
        <v>57</v>
      </c>
      <c r="B304" s="71" t="s">
        <v>223</v>
      </c>
      <c r="C304" s="69">
        <v>5.79</v>
      </c>
      <c r="D304" s="69">
        <f t="shared" si="85"/>
        <v>5.0347826086956529</v>
      </c>
      <c r="E304" s="31"/>
      <c r="F304" s="66">
        <f t="shared" si="73"/>
        <v>4.2795652173913048</v>
      </c>
      <c r="G304" s="68">
        <f t="shared" si="74"/>
        <v>1.156429711786948</v>
      </c>
      <c r="H304" s="67">
        <f t="shared" si="75"/>
        <v>0.75521739130434795</v>
      </c>
      <c r="I304" s="66">
        <f t="shared" si="76"/>
        <v>5.7042337622256216</v>
      </c>
      <c r="J304" s="32"/>
      <c r="K304" s="70">
        <f t="shared" si="77"/>
        <v>6.5598688265594642</v>
      </c>
      <c r="L304" s="56">
        <f t="shared" si="86"/>
        <v>0.7698688265594642</v>
      </c>
      <c r="M304" s="57">
        <f t="shared" si="87"/>
        <v>0.13296525501890574</v>
      </c>
      <c r="N304" s="60"/>
      <c r="O304" s="70"/>
      <c r="P304" s="33"/>
      <c r="Q304" s="73">
        <v>0.9</v>
      </c>
      <c r="R304" s="61">
        <v>15.63</v>
      </c>
      <c r="S304" s="61">
        <v>18.214700000000001</v>
      </c>
      <c r="T304" s="35">
        <f t="shared" si="78"/>
        <v>1.0488310940499042</v>
      </c>
      <c r="U304" s="76">
        <v>0</v>
      </c>
      <c r="V304" s="62">
        <v>94.6</v>
      </c>
      <c r="W304" s="62">
        <v>102.6</v>
      </c>
      <c r="X304" s="54">
        <f t="shared" si="79"/>
        <v>0</v>
      </c>
      <c r="Y304" s="79">
        <v>0.05</v>
      </c>
      <c r="Z304" s="37">
        <v>91.3</v>
      </c>
      <c r="AA304" s="37">
        <v>102.4</v>
      </c>
      <c r="AB304" s="38">
        <f t="shared" si="80"/>
        <v>5.6078860898138017E-2</v>
      </c>
      <c r="AC304" s="82">
        <v>0.05</v>
      </c>
      <c r="AD304" s="40">
        <v>98.7</v>
      </c>
      <c r="AE304" s="40">
        <v>101.7</v>
      </c>
      <c r="AF304" s="41">
        <f t="shared" si="81"/>
        <v>5.1519756838905778E-2</v>
      </c>
      <c r="AG304" s="42">
        <v>0</v>
      </c>
      <c r="AH304" s="43">
        <v>119.6</v>
      </c>
      <c r="AI304" s="43">
        <v>155.19999999999999</v>
      </c>
      <c r="AJ304" s="44">
        <f t="shared" si="82"/>
        <v>0</v>
      </c>
      <c r="AK304" s="45">
        <v>0</v>
      </c>
      <c r="AL304" s="46">
        <v>1</v>
      </c>
      <c r="AM304" s="46">
        <v>1</v>
      </c>
      <c r="AN304" s="47">
        <f t="shared" si="83"/>
        <v>0</v>
      </c>
      <c r="AO304" s="48">
        <f t="shared" si="84"/>
        <v>1</v>
      </c>
    </row>
    <row r="305" spans="1:41" s="49" customFormat="1" x14ac:dyDescent="0.3">
      <c r="A305" s="30" t="s">
        <v>60</v>
      </c>
      <c r="B305" s="71" t="s">
        <v>223</v>
      </c>
      <c r="C305" s="69">
        <v>5.2</v>
      </c>
      <c r="D305" s="69">
        <f t="shared" si="85"/>
        <v>4.5217391304347831</v>
      </c>
      <c r="E305" s="31"/>
      <c r="F305" s="66">
        <f t="shared" si="73"/>
        <v>3.8434782608695657</v>
      </c>
      <c r="G305" s="68">
        <f t="shared" si="74"/>
        <v>1.156429711786948</v>
      </c>
      <c r="H305" s="67">
        <f t="shared" si="75"/>
        <v>0.67826086956521747</v>
      </c>
      <c r="I305" s="66">
        <f t="shared" si="76"/>
        <v>5.1229733270420095</v>
      </c>
      <c r="J305" s="32"/>
      <c r="K305" s="70">
        <f t="shared" si="77"/>
        <v>5.8914193260983101</v>
      </c>
      <c r="L305" s="56">
        <f t="shared" si="86"/>
        <v>0.69141932609830992</v>
      </c>
      <c r="M305" s="57">
        <f t="shared" si="87"/>
        <v>0.13296525501890574</v>
      </c>
      <c r="N305" s="60"/>
      <c r="O305" s="85"/>
      <c r="P305" s="33"/>
      <c r="Q305" s="74">
        <v>0.9</v>
      </c>
      <c r="R305" s="61">
        <v>15.63</v>
      </c>
      <c r="S305" s="61">
        <v>18.214700000000001</v>
      </c>
      <c r="T305" s="35">
        <f t="shared" si="78"/>
        <v>1.0488310940499042</v>
      </c>
      <c r="U305" s="77">
        <v>0</v>
      </c>
      <c r="V305" s="62">
        <v>94.6</v>
      </c>
      <c r="W305" s="62">
        <v>102.6</v>
      </c>
      <c r="X305" s="54">
        <f t="shared" si="79"/>
        <v>0</v>
      </c>
      <c r="Y305" s="80">
        <v>0.05</v>
      </c>
      <c r="Z305" s="37">
        <v>91.3</v>
      </c>
      <c r="AA305" s="37">
        <v>102.4</v>
      </c>
      <c r="AB305" s="38">
        <f t="shared" si="80"/>
        <v>5.6078860898138017E-2</v>
      </c>
      <c r="AC305" s="83">
        <v>0.05</v>
      </c>
      <c r="AD305" s="40">
        <v>98.7</v>
      </c>
      <c r="AE305" s="40">
        <v>101.7</v>
      </c>
      <c r="AF305" s="41">
        <f t="shared" si="81"/>
        <v>5.1519756838905778E-2</v>
      </c>
      <c r="AG305" s="42">
        <v>0</v>
      </c>
      <c r="AH305" s="43">
        <v>119.6</v>
      </c>
      <c r="AI305" s="43">
        <v>155.19999999999999</v>
      </c>
      <c r="AJ305" s="44">
        <f t="shared" si="82"/>
        <v>0</v>
      </c>
      <c r="AK305" s="45">
        <v>0</v>
      </c>
      <c r="AL305" s="46">
        <v>1</v>
      </c>
      <c r="AM305" s="46">
        <v>1</v>
      </c>
      <c r="AN305" s="47">
        <f t="shared" si="83"/>
        <v>0</v>
      </c>
      <c r="AO305" s="48">
        <f t="shared" si="84"/>
        <v>1</v>
      </c>
    </row>
    <row r="306" spans="1:41" s="49" customFormat="1" x14ac:dyDescent="0.3">
      <c r="A306" s="30" t="s">
        <v>150</v>
      </c>
      <c r="B306" s="71" t="s">
        <v>223</v>
      </c>
      <c r="C306" s="69">
        <v>5.65</v>
      </c>
      <c r="D306" s="69">
        <f t="shared" si="85"/>
        <v>4.9130434782608701</v>
      </c>
      <c r="E306" s="31"/>
      <c r="F306" s="66">
        <f t="shared" si="73"/>
        <v>4.1760869565217398</v>
      </c>
      <c r="G306" s="68">
        <f t="shared" si="74"/>
        <v>1.156429711786948</v>
      </c>
      <c r="H306" s="67">
        <f t="shared" si="75"/>
        <v>0.73695652173913051</v>
      </c>
      <c r="I306" s="66">
        <f t="shared" si="76"/>
        <v>5.5663075572667982</v>
      </c>
      <c r="J306" s="32"/>
      <c r="K306" s="70">
        <f t="shared" si="77"/>
        <v>6.4012536908568176</v>
      </c>
      <c r="L306" s="56">
        <f t="shared" si="86"/>
        <v>0.75125369085681726</v>
      </c>
      <c r="M306" s="57">
        <f t="shared" si="87"/>
        <v>0.13296525501890571</v>
      </c>
      <c r="N306" s="60"/>
      <c r="O306" s="86"/>
      <c r="P306" s="33"/>
      <c r="Q306" s="75">
        <v>0.9</v>
      </c>
      <c r="R306" s="61">
        <v>15.63</v>
      </c>
      <c r="S306" s="61">
        <v>18.214700000000001</v>
      </c>
      <c r="T306" s="35">
        <f t="shared" si="78"/>
        <v>1.0488310940499042</v>
      </c>
      <c r="U306" s="78">
        <v>0</v>
      </c>
      <c r="V306" s="62">
        <v>94.6</v>
      </c>
      <c r="W306" s="62">
        <v>102.6</v>
      </c>
      <c r="X306" s="54">
        <f t="shared" si="79"/>
        <v>0</v>
      </c>
      <c r="Y306" s="81">
        <v>0.05</v>
      </c>
      <c r="Z306" s="37">
        <v>91.3</v>
      </c>
      <c r="AA306" s="37">
        <v>102.4</v>
      </c>
      <c r="AB306" s="38">
        <f t="shared" si="80"/>
        <v>5.6078860898138017E-2</v>
      </c>
      <c r="AC306" s="84">
        <v>0.05</v>
      </c>
      <c r="AD306" s="40">
        <v>98.7</v>
      </c>
      <c r="AE306" s="40">
        <v>101.7</v>
      </c>
      <c r="AF306" s="41">
        <f t="shared" si="81"/>
        <v>5.1519756838905778E-2</v>
      </c>
      <c r="AG306" s="42">
        <v>0</v>
      </c>
      <c r="AH306" s="43">
        <v>119.6</v>
      </c>
      <c r="AI306" s="43">
        <v>155.19999999999999</v>
      </c>
      <c r="AJ306" s="44">
        <f t="shared" si="82"/>
        <v>0</v>
      </c>
      <c r="AK306" s="45">
        <v>0</v>
      </c>
      <c r="AL306" s="46">
        <v>1</v>
      </c>
      <c r="AM306" s="46">
        <v>1</v>
      </c>
      <c r="AN306" s="47">
        <f t="shared" si="83"/>
        <v>0</v>
      </c>
      <c r="AO306" s="48">
        <f t="shared" si="84"/>
        <v>1</v>
      </c>
    </row>
    <row r="307" spans="1:41" s="49" customFormat="1" x14ac:dyDescent="0.3">
      <c r="A307" s="30" t="s">
        <v>61</v>
      </c>
      <c r="B307" s="71" t="s">
        <v>223</v>
      </c>
      <c r="C307" s="69">
        <v>6.06</v>
      </c>
      <c r="D307" s="69">
        <f t="shared" si="85"/>
        <v>5.2695652173913041</v>
      </c>
      <c r="E307" s="31"/>
      <c r="F307" s="66">
        <f t="shared" si="73"/>
        <v>4.4791304347826086</v>
      </c>
      <c r="G307" s="68">
        <f t="shared" si="74"/>
        <v>1.156429711786948</v>
      </c>
      <c r="H307" s="67">
        <f t="shared" si="75"/>
        <v>0.7904347826086956</v>
      </c>
      <c r="I307" s="66">
        <f t="shared" si="76"/>
        <v>5.9702343003604943</v>
      </c>
      <c r="J307" s="32"/>
      <c r="K307" s="70">
        <f t="shared" si="77"/>
        <v>6.8657694454145677</v>
      </c>
      <c r="L307" s="56">
        <f t="shared" si="86"/>
        <v>0.80576944541456808</v>
      </c>
      <c r="M307" s="57">
        <f t="shared" si="87"/>
        <v>0.13296525501890563</v>
      </c>
      <c r="N307" s="60"/>
      <c r="O307" s="86"/>
      <c r="P307" s="33"/>
      <c r="Q307" s="75">
        <v>0.9</v>
      </c>
      <c r="R307" s="61">
        <v>15.63</v>
      </c>
      <c r="S307" s="61">
        <v>18.214700000000001</v>
      </c>
      <c r="T307" s="35">
        <f t="shared" si="78"/>
        <v>1.0488310940499042</v>
      </c>
      <c r="U307" s="78">
        <v>0</v>
      </c>
      <c r="V307" s="62">
        <v>94.6</v>
      </c>
      <c r="W307" s="62">
        <v>102.6</v>
      </c>
      <c r="X307" s="54">
        <f t="shared" si="79"/>
        <v>0</v>
      </c>
      <c r="Y307" s="81">
        <v>0.05</v>
      </c>
      <c r="Z307" s="37">
        <v>91.3</v>
      </c>
      <c r="AA307" s="37">
        <v>102.4</v>
      </c>
      <c r="AB307" s="38">
        <f t="shared" si="80"/>
        <v>5.6078860898138017E-2</v>
      </c>
      <c r="AC307" s="84">
        <v>0.05</v>
      </c>
      <c r="AD307" s="40">
        <v>98.7</v>
      </c>
      <c r="AE307" s="40">
        <v>101.7</v>
      </c>
      <c r="AF307" s="41">
        <f t="shared" si="81"/>
        <v>5.1519756838905778E-2</v>
      </c>
      <c r="AG307" s="42">
        <v>0</v>
      </c>
      <c r="AH307" s="43">
        <v>119.6</v>
      </c>
      <c r="AI307" s="43">
        <v>155.19999999999999</v>
      </c>
      <c r="AJ307" s="44">
        <f t="shared" si="82"/>
        <v>0</v>
      </c>
      <c r="AK307" s="45">
        <v>0</v>
      </c>
      <c r="AL307" s="46">
        <v>1</v>
      </c>
      <c r="AM307" s="46">
        <v>1</v>
      </c>
      <c r="AN307" s="47">
        <f t="shared" si="83"/>
        <v>0</v>
      </c>
      <c r="AO307" s="48">
        <f t="shared" si="84"/>
        <v>1</v>
      </c>
    </row>
    <row r="308" spans="1:41" s="49" customFormat="1" x14ac:dyDescent="0.3">
      <c r="A308" s="30" t="s">
        <v>70</v>
      </c>
      <c r="B308" s="71" t="s">
        <v>223</v>
      </c>
      <c r="C308" s="69">
        <v>8.1</v>
      </c>
      <c r="D308" s="69">
        <f t="shared" si="85"/>
        <v>7.0434782608695654</v>
      </c>
      <c r="E308" s="31"/>
      <c r="F308" s="66">
        <f t="shared" si="73"/>
        <v>5.9869565217391303</v>
      </c>
      <c r="G308" s="68">
        <f t="shared" si="74"/>
        <v>1.0855590854005095</v>
      </c>
      <c r="H308" s="67">
        <f t="shared" si="75"/>
        <v>1.0565217391304347</v>
      </c>
      <c r="I308" s="66">
        <f t="shared" si="76"/>
        <v>7.5557167852021809</v>
      </c>
      <c r="J308" s="32"/>
      <c r="K308" s="70">
        <f t="shared" si="77"/>
        <v>8.6890743029825082</v>
      </c>
      <c r="L308" s="56">
        <f t="shared" si="86"/>
        <v>0.58907430298250851</v>
      </c>
      <c r="M308" s="57">
        <f t="shared" si="87"/>
        <v>7.2725222590433153E-2</v>
      </c>
      <c r="N308" s="60"/>
      <c r="O308" s="86"/>
      <c r="P308" s="33"/>
      <c r="Q308" s="75">
        <v>0</v>
      </c>
      <c r="R308" s="61">
        <v>15.63</v>
      </c>
      <c r="S308" s="61">
        <v>18.214700000000001</v>
      </c>
      <c r="T308" s="35">
        <f t="shared" si="78"/>
        <v>0</v>
      </c>
      <c r="U308" s="78">
        <v>0.85</v>
      </c>
      <c r="V308" s="62">
        <v>94.6</v>
      </c>
      <c r="W308" s="62">
        <v>102.6</v>
      </c>
      <c r="X308" s="54">
        <f t="shared" si="79"/>
        <v>0.92188160676532771</v>
      </c>
      <c r="Y308" s="81">
        <v>0.1</v>
      </c>
      <c r="Z308" s="37">
        <v>91.3</v>
      </c>
      <c r="AA308" s="37">
        <v>102.4</v>
      </c>
      <c r="AB308" s="38">
        <f t="shared" si="80"/>
        <v>0.11215772179627603</v>
      </c>
      <c r="AC308" s="84">
        <v>0.05</v>
      </c>
      <c r="AD308" s="40">
        <v>98.7</v>
      </c>
      <c r="AE308" s="40">
        <v>101.7</v>
      </c>
      <c r="AF308" s="41">
        <f t="shared" si="81"/>
        <v>5.1519756838905778E-2</v>
      </c>
      <c r="AG308" s="42">
        <v>0</v>
      </c>
      <c r="AH308" s="43">
        <v>119.6</v>
      </c>
      <c r="AI308" s="43">
        <v>155.19999999999999</v>
      </c>
      <c r="AJ308" s="44">
        <f t="shared" si="82"/>
        <v>0</v>
      </c>
      <c r="AK308" s="45">
        <v>0</v>
      </c>
      <c r="AL308" s="46">
        <v>1</v>
      </c>
      <c r="AM308" s="46">
        <v>1</v>
      </c>
      <c r="AN308" s="47">
        <f t="shared" si="83"/>
        <v>0</v>
      </c>
      <c r="AO308" s="48">
        <f t="shared" si="84"/>
        <v>1</v>
      </c>
    </row>
    <row r="309" spans="1:41" s="49" customFormat="1" x14ac:dyDescent="0.3">
      <c r="A309" s="30" t="s">
        <v>71</v>
      </c>
      <c r="B309" s="71" t="s">
        <v>223</v>
      </c>
      <c r="C309" s="69">
        <v>8.1</v>
      </c>
      <c r="D309" s="69">
        <f t="shared" si="85"/>
        <v>7.0434782608695654</v>
      </c>
      <c r="E309" s="31"/>
      <c r="F309" s="66">
        <f t="shared" si="73"/>
        <v>5.9869565217391303</v>
      </c>
      <c r="G309" s="68">
        <f t="shared" si="74"/>
        <v>1.0855590854005095</v>
      </c>
      <c r="H309" s="67">
        <f t="shared" si="75"/>
        <v>1.0565217391304347</v>
      </c>
      <c r="I309" s="66">
        <f t="shared" si="76"/>
        <v>7.5557167852021809</v>
      </c>
      <c r="J309" s="32"/>
      <c r="K309" s="70">
        <f t="shared" si="77"/>
        <v>8.6890743029825082</v>
      </c>
      <c r="L309" s="56">
        <f t="shared" si="86"/>
        <v>0.58907430298250851</v>
      </c>
      <c r="M309" s="57">
        <f t="shared" si="87"/>
        <v>7.2725222590433153E-2</v>
      </c>
      <c r="N309" s="60"/>
      <c r="O309" s="86"/>
      <c r="P309" s="33"/>
      <c r="Q309" s="75">
        <v>0</v>
      </c>
      <c r="R309" s="61">
        <v>15.63</v>
      </c>
      <c r="S309" s="61">
        <v>18.214700000000001</v>
      </c>
      <c r="T309" s="35">
        <f t="shared" si="78"/>
        <v>0</v>
      </c>
      <c r="U309" s="78">
        <v>0.85</v>
      </c>
      <c r="V309" s="62">
        <v>94.6</v>
      </c>
      <c r="W309" s="62">
        <v>102.6</v>
      </c>
      <c r="X309" s="54">
        <f t="shared" si="79"/>
        <v>0.92188160676532771</v>
      </c>
      <c r="Y309" s="81">
        <v>0.1</v>
      </c>
      <c r="Z309" s="37">
        <v>91.3</v>
      </c>
      <c r="AA309" s="37">
        <v>102.4</v>
      </c>
      <c r="AB309" s="38">
        <f t="shared" si="80"/>
        <v>0.11215772179627603</v>
      </c>
      <c r="AC309" s="84">
        <v>0.05</v>
      </c>
      <c r="AD309" s="40">
        <v>98.7</v>
      </c>
      <c r="AE309" s="40">
        <v>101.7</v>
      </c>
      <c r="AF309" s="41">
        <f t="shared" si="81"/>
        <v>5.1519756838905778E-2</v>
      </c>
      <c r="AG309" s="42">
        <v>0</v>
      </c>
      <c r="AH309" s="43">
        <v>119.6</v>
      </c>
      <c r="AI309" s="43">
        <v>155.19999999999999</v>
      </c>
      <c r="AJ309" s="44">
        <f t="shared" si="82"/>
        <v>0</v>
      </c>
      <c r="AK309" s="45">
        <v>0</v>
      </c>
      <c r="AL309" s="46">
        <v>1</v>
      </c>
      <c r="AM309" s="46">
        <v>1</v>
      </c>
      <c r="AN309" s="47">
        <f t="shared" si="83"/>
        <v>0</v>
      </c>
      <c r="AO309" s="48">
        <f t="shared" si="84"/>
        <v>1</v>
      </c>
    </row>
    <row r="310" spans="1:41" s="49" customFormat="1" x14ac:dyDescent="0.3">
      <c r="A310" s="30" t="s">
        <v>72</v>
      </c>
      <c r="B310" s="71" t="s">
        <v>223</v>
      </c>
      <c r="C310" s="69">
        <v>8.1</v>
      </c>
      <c r="D310" s="69">
        <f t="shared" si="85"/>
        <v>7.0434782608695654</v>
      </c>
      <c r="E310" s="31"/>
      <c r="F310" s="66">
        <f t="shared" si="73"/>
        <v>5.9869565217391303</v>
      </c>
      <c r="G310" s="68">
        <f t="shared" si="74"/>
        <v>1.0855590854005095</v>
      </c>
      <c r="H310" s="67">
        <f t="shared" si="75"/>
        <v>1.0565217391304347</v>
      </c>
      <c r="I310" s="66">
        <f t="shared" si="76"/>
        <v>7.5557167852021809</v>
      </c>
      <c r="J310" s="32"/>
      <c r="K310" s="70">
        <f t="shared" si="77"/>
        <v>8.6890743029825082</v>
      </c>
      <c r="L310" s="56">
        <f t="shared" si="86"/>
        <v>0.58907430298250851</v>
      </c>
      <c r="M310" s="57">
        <f t="shared" si="87"/>
        <v>7.2725222590433153E-2</v>
      </c>
      <c r="N310" s="60"/>
      <c r="O310" s="70"/>
      <c r="P310" s="33"/>
      <c r="Q310" s="73">
        <v>0</v>
      </c>
      <c r="R310" s="61">
        <v>15.63</v>
      </c>
      <c r="S310" s="61">
        <v>18.214700000000001</v>
      </c>
      <c r="T310" s="35">
        <f t="shared" si="78"/>
        <v>0</v>
      </c>
      <c r="U310" s="76">
        <v>0.85</v>
      </c>
      <c r="V310" s="62">
        <v>94.6</v>
      </c>
      <c r="W310" s="62">
        <v>102.6</v>
      </c>
      <c r="X310" s="54">
        <f t="shared" si="79"/>
        <v>0.92188160676532771</v>
      </c>
      <c r="Y310" s="79">
        <v>0.1</v>
      </c>
      <c r="Z310" s="37">
        <v>91.3</v>
      </c>
      <c r="AA310" s="37">
        <v>102.4</v>
      </c>
      <c r="AB310" s="38">
        <f t="shared" si="80"/>
        <v>0.11215772179627603</v>
      </c>
      <c r="AC310" s="82">
        <v>0.05</v>
      </c>
      <c r="AD310" s="40">
        <v>98.7</v>
      </c>
      <c r="AE310" s="40">
        <v>101.7</v>
      </c>
      <c r="AF310" s="41">
        <f t="shared" si="81"/>
        <v>5.1519756838905778E-2</v>
      </c>
      <c r="AG310" s="42">
        <v>0</v>
      </c>
      <c r="AH310" s="43">
        <v>119.6</v>
      </c>
      <c r="AI310" s="43">
        <v>155.19999999999999</v>
      </c>
      <c r="AJ310" s="44">
        <f t="shared" si="82"/>
        <v>0</v>
      </c>
      <c r="AK310" s="45">
        <v>0</v>
      </c>
      <c r="AL310" s="46">
        <v>1</v>
      </c>
      <c r="AM310" s="46">
        <v>1</v>
      </c>
      <c r="AN310" s="47">
        <f t="shared" si="83"/>
        <v>0</v>
      </c>
      <c r="AO310" s="48">
        <f t="shared" si="84"/>
        <v>1</v>
      </c>
    </row>
    <row r="311" spans="1:41" s="49" customFormat="1" x14ac:dyDescent="0.3">
      <c r="A311" s="30" t="s">
        <v>73</v>
      </c>
      <c r="B311" s="71" t="s">
        <v>223</v>
      </c>
      <c r="C311" s="69">
        <v>8.1</v>
      </c>
      <c r="D311" s="69">
        <f t="shared" si="85"/>
        <v>7.0434782608695654</v>
      </c>
      <c r="E311" s="31"/>
      <c r="F311" s="66">
        <f t="shared" si="73"/>
        <v>5.9869565217391303</v>
      </c>
      <c r="G311" s="68">
        <f t="shared" si="74"/>
        <v>1.0855590854005095</v>
      </c>
      <c r="H311" s="67">
        <f t="shared" si="75"/>
        <v>1.0565217391304347</v>
      </c>
      <c r="I311" s="66">
        <f t="shared" si="76"/>
        <v>7.5557167852021809</v>
      </c>
      <c r="J311" s="32"/>
      <c r="K311" s="70">
        <f t="shared" si="77"/>
        <v>8.6890743029825082</v>
      </c>
      <c r="L311" s="56">
        <f t="shared" si="86"/>
        <v>0.58907430298250851</v>
      </c>
      <c r="M311" s="57">
        <f t="shared" si="87"/>
        <v>7.2725222590433153E-2</v>
      </c>
      <c r="N311" s="60"/>
      <c r="O311" s="70"/>
      <c r="P311" s="33"/>
      <c r="Q311" s="73">
        <v>0</v>
      </c>
      <c r="R311" s="61">
        <v>15.63</v>
      </c>
      <c r="S311" s="61">
        <v>18.214700000000001</v>
      </c>
      <c r="T311" s="35">
        <f t="shared" si="78"/>
        <v>0</v>
      </c>
      <c r="U311" s="76">
        <v>0.85</v>
      </c>
      <c r="V311" s="62">
        <v>94.6</v>
      </c>
      <c r="W311" s="62">
        <v>102.6</v>
      </c>
      <c r="X311" s="54">
        <f t="shared" si="79"/>
        <v>0.92188160676532771</v>
      </c>
      <c r="Y311" s="79">
        <v>0.1</v>
      </c>
      <c r="Z311" s="37">
        <v>91.3</v>
      </c>
      <c r="AA311" s="37">
        <v>102.4</v>
      </c>
      <c r="AB311" s="38">
        <f t="shared" si="80"/>
        <v>0.11215772179627603</v>
      </c>
      <c r="AC311" s="82">
        <v>0.05</v>
      </c>
      <c r="AD311" s="40">
        <v>98.7</v>
      </c>
      <c r="AE311" s="40">
        <v>101.7</v>
      </c>
      <c r="AF311" s="41">
        <f t="shared" si="81"/>
        <v>5.1519756838905778E-2</v>
      </c>
      <c r="AG311" s="42">
        <v>0</v>
      </c>
      <c r="AH311" s="43">
        <v>119.6</v>
      </c>
      <c r="AI311" s="43">
        <v>155.19999999999999</v>
      </c>
      <c r="AJ311" s="44">
        <f t="shared" si="82"/>
        <v>0</v>
      </c>
      <c r="AK311" s="45">
        <v>0</v>
      </c>
      <c r="AL311" s="46">
        <v>1</v>
      </c>
      <c r="AM311" s="46">
        <v>1</v>
      </c>
      <c r="AN311" s="47">
        <f t="shared" si="83"/>
        <v>0</v>
      </c>
      <c r="AO311" s="48">
        <f t="shared" si="84"/>
        <v>1</v>
      </c>
    </row>
    <row r="312" spans="1:41" s="49" customFormat="1" x14ac:dyDescent="0.3">
      <c r="A312" s="30" t="s">
        <v>74</v>
      </c>
      <c r="B312" s="71" t="s">
        <v>223</v>
      </c>
      <c r="C312" s="69">
        <v>8.1</v>
      </c>
      <c r="D312" s="69">
        <f t="shared" si="85"/>
        <v>7.0434782608695654</v>
      </c>
      <c r="E312" s="31"/>
      <c r="F312" s="66">
        <f t="shared" si="73"/>
        <v>5.9869565217391303</v>
      </c>
      <c r="G312" s="68">
        <f t="shared" si="74"/>
        <v>1.0855590854005095</v>
      </c>
      <c r="H312" s="67">
        <f t="shared" si="75"/>
        <v>1.0565217391304347</v>
      </c>
      <c r="I312" s="66">
        <f t="shared" si="76"/>
        <v>7.5557167852021809</v>
      </c>
      <c r="J312" s="32"/>
      <c r="K312" s="70">
        <f t="shared" si="77"/>
        <v>8.6890743029825082</v>
      </c>
      <c r="L312" s="56">
        <f t="shared" si="86"/>
        <v>0.58907430298250851</v>
      </c>
      <c r="M312" s="57">
        <f t="shared" si="87"/>
        <v>7.2725222590433153E-2</v>
      </c>
      <c r="N312" s="60"/>
      <c r="O312" s="70"/>
      <c r="P312" s="33"/>
      <c r="Q312" s="73">
        <v>0</v>
      </c>
      <c r="R312" s="61">
        <v>15.63</v>
      </c>
      <c r="S312" s="61">
        <v>18.214700000000001</v>
      </c>
      <c r="T312" s="35">
        <f t="shared" si="78"/>
        <v>0</v>
      </c>
      <c r="U312" s="76">
        <v>0.85</v>
      </c>
      <c r="V312" s="62">
        <v>94.6</v>
      </c>
      <c r="W312" s="62">
        <v>102.6</v>
      </c>
      <c r="X312" s="54">
        <f t="shared" si="79"/>
        <v>0.92188160676532771</v>
      </c>
      <c r="Y312" s="79">
        <v>0.1</v>
      </c>
      <c r="Z312" s="37">
        <v>91.3</v>
      </c>
      <c r="AA312" s="37">
        <v>102.4</v>
      </c>
      <c r="AB312" s="38">
        <f t="shared" si="80"/>
        <v>0.11215772179627603</v>
      </c>
      <c r="AC312" s="82">
        <v>0.05</v>
      </c>
      <c r="AD312" s="40">
        <v>98.7</v>
      </c>
      <c r="AE312" s="40">
        <v>101.7</v>
      </c>
      <c r="AF312" s="41">
        <f t="shared" si="81"/>
        <v>5.1519756838905778E-2</v>
      </c>
      <c r="AG312" s="42">
        <v>0</v>
      </c>
      <c r="AH312" s="43">
        <v>119.6</v>
      </c>
      <c r="AI312" s="43">
        <v>155.19999999999999</v>
      </c>
      <c r="AJ312" s="44">
        <f t="shared" si="82"/>
        <v>0</v>
      </c>
      <c r="AK312" s="45">
        <v>0</v>
      </c>
      <c r="AL312" s="46">
        <v>1</v>
      </c>
      <c r="AM312" s="46">
        <v>1</v>
      </c>
      <c r="AN312" s="47">
        <f t="shared" si="83"/>
        <v>0</v>
      </c>
      <c r="AO312" s="48">
        <f t="shared" si="84"/>
        <v>1</v>
      </c>
    </row>
    <row r="313" spans="1:41" s="49" customFormat="1" x14ac:dyDescent="0.3">
      <c r="A313" s="30" t="s">
        <v>75</v>
      </c>
      <c r="B313" s="71" t="s">
        <v>223</v>
      </c>
      <c r="C313" s="69">
        <v>8.1</v>
      </c>
      <c r="D313" s="69">
        <f t="shared" si="85"/>
        <v>7.0434782608695654</v>
      </c>
      <c r="E313" s="31"/>
      <c r="F313" s="66">
        <f t="shared" si="73"/>
        <v>5.9869565217391303</v>
      </c>
      <c r="G313" s="68">
        <f t="shared" si="74"/>
        <v>1.0855590854005095</v>
      </c>
      <c r="H313" s="67">
        <f t="shared" si="75"/>
        <v>1.0565217391304347</v>
      </c>
      <c r="I313" s="66">
        <f t="shared" si="76"/>
        <v>7.5557167852021809</v>
      </c>
      <c r="J313" s="32"/>
      <c r="K313" s="70">
        <f t="shared" si="77"/>
        <v>8.6890743029825082</v>
      </c>
      <c r="L313" s="56">
        <f t="shared" si="86"/>
        <v>0.58907430298250851</v>
      </c>
      <c r="M313" s="57">
        <f t="shared" si="87"/>
        <v>7.2725222590433153E-2</v>
      </c>
      <c r="N313" s="60"/>
      <c r="O313" s="70"/>
      <c r="P313" s="33"/>
      <c r="Q313" s="73">
        <v>0</v>
      </c>
      <c r="R313" s="61">
        <v>15.63</v>
      </c>
      <c r="S313" s="61">
        <v>18.214700000000001</v>
      </c>
      <c r="T313" s="35">
        <f t="shared" si="78"/>
        <v>0</v>
      </c>
      <c r="U313" s="76">
        <v>0.85</v>
      </c>
      <c r="V313" s="62">
        <v>94.6</v>
      </c>
      <c r="W313" s="62">
        <v>102.6</v>
      </c>
      <c r="X313" s="54">
        <f t="shared" si="79"/>
        <v>0.92188160676532771</v>
      </c>
      <c r="Y313" s="79">
        <v>0.1</v>
      </c>
      <c r="Z313" s="37">
        <v>91.3</v>
      </c>
      <c r="AA313" s="37">
        <v>102.4</v>
      </c>
      <c r="AB313" s="38">
        <f t="shared" si="80"/>
        <v>0.11215772179627603</v>
      </c>
      <c r="AC313" s="82">
        <v>0.05</v>
      </c>
      <c r="AD313" s="40">
        <v>98.7</v>
      </c>
      <c r="AE313" s="40">
        <v>101.7</v>
      </c>
      <c r="AF313" s="41">
        <f t="shared" si="81"/>
        <v>5.1519756838905778E-2</v>
      </c>
      <c r="AG313" s="42">
        <v>0</v>
      </c>
      <c r="AH313" s="43">
        <v>119.6</v>
      </c>
      <c r="AI313" s="43">
        <v>155.19999999999999</v>
      </c>
      <c r="AJ313" s="44">
        <f t="shared" si="82"/>
        <v>0</v>
      </c>
      <c r="AK313" s="45">
        <v>0</v>
      </c>
      <c r="AL313" s="46">
        <v>1</v>
      </c>
      <c r="AM313" s="46">
        <v>1</v>
      </c>
      <c r="AN313" s="47">
        <f t="shared" si="83"/>
        <v>0</v>
      </c>
      <c r="AO313" s="48">
        <f t="shared" si="84"/>
        <v>1</v>
      </c>
    </row>
    <row r="314" spans="1:41" s="49" customFormat="1" x14ac:dyDescent="0.3">
      <c r="A314" s="30" t="s">
        <v>76</v>
      </c>
      <c r="B314" s="71" t="s">
        <v>223</v>
      </c>
      <c r="C314" s="69">
        <v>5.37</v>
      </c>
      <c r="D314" s="69">
        <f t="shared" si="85"/>
        <v>4.6695652173913045</v>
      </c>
      <c r="E314" s="31"/>
      <c r="F314" s="66">
        <f t="shared" si="73"/>
        <v>3.9691304347826089</v>
      </c>
      <c r="G314" s="68">
        <f t="shared" si="74"/>
        <v>1.0855590854005095</v>
      </c>
      <c r="H314" s="67">
        <f t="shared" si="75"/>
        <v>0.70043478260869563</v>
      </c>
      <c r="I314" s="66">
        <f t="shared" si="76"/>
        <v>5.0091603872266308</v>
      </c>
      <c r="J314" s="32"/>
      <c r="K314" s="70">
        <f t="shared" si="77"/>
        <v>5.7605344453106246</v>
      </c>
      <c r="L314" s="56">
        <f t="shared" si="86"/>
        <v>0.39053444531062453</v>
      </c>
      <c r="M314" s="57">
        <f t="shared" si="87"/>
        <v>7.2725222590432875E-2</v>
      </c>
      <c r="N314" s="60"/>
      <c r="O314" s="70"/>
      <c r="P314" s="33"/>
      <c r="Q314" s="73">
        <v>0</v>
      </c>
      <c r="R314" s="61">
        <v>15.63</v>
      </c>
      <c r="S314" s="61">
        <v>18.214700000000001</v>
      </c>
      <c r="T314" s="35">
        <f t="shared" si="78"/>
        <v>0</v>
      </c>
      <c r="U314" s="76">
        <v>0.85</v>
      </c>
      <c r="V314" s="62">
        <v>94.6</v>
      </c>
      <c r="W314" s="62">
        <v>102.6</v>
      </c>
      <c r="X314" s="54">
        <f t="shared" si="79"/>
        <v>0.92188160676532771</v>
      </c>
      <c r="Y314" s="79">
        <v>0.1</v>
      </c>
      <c r="Z314" s="37">
        <v>91.3</v>
      </c>
      <c r="AA314" s="37">
        <v>102.4</v>
      </c>
      <c r="AB314" s="38">
        <f t="shared" si="80"/>
        <v>0.11215772179627603</v>
      </c>
      <c r="AC314" s="82">
        <v>0.05</v>
      </c>
      <c r="AD314" s="40">
        <v>98.7</v>
      </c>
      <c r="AE314" s="40">
        <v>101.7</v>
      </c>
      <c r="AF314" s="41">
        <f t="shared" si="81"/>
        <v>5.1519756838905778E-2</v>
      </c>
      <c r="AG314" s="42">
        <v>0</v>
      </c>
      <c r="AH314" s="43">
        <v>119.6</v>
      </c>
      <c r="AI314" s="43">
        <v>155.19999999999999</v>
      </c>
      <c r="AJ314" s="44">
        <f t="shared" si="82"/>
        <v>0</v>
      </c>
      <c r="AK314" s="45">
        <v>0</v>
      </c>
      <c r="AL314" s="46">
        <v>1</v>
      </c>
      <c r="AM314" s="46">
        <v>1</v>
      </c>
      <c r="AN314" s="47">
        <f t="shared" si="83"/>
        <v>0</v>
      </c>
      <c r="AO314" s="48">
        <f t="shared" si="84"/>
        <v>1</v>
      </c>
    </row>
    <row r="315" spans="1:41" s="49" customFormat="1" x14ac:dyDescent="0.3">
      <c r="A315" s="30" t="s">
        <v>77</v>
      </c>
      <c r="B315" s="71" t="s">
        <v>223</v>
      </c>
      <c r="C315" s="69">
        <v>5.85</v>
      </c>
      <c r="D315" s="69">
        <f t="shared" si="85"/>
        <v>5.0869565217391308</v>
      </c>
      <c r="E315" s="31"/>
      <c r="F315" s="66">
        <f t="shared" si="73"/>
        <v>4.3239130434782611</v>
      </c>
      <c r="G315" s="68">
        <f t="shared" si="74"/>
        <v>1.0855590854005095</v>
      </c>
      <c r="H315" s="67">
        <f t="shared" si="75"/>
        <v>0.7630434782608696</v>
      </c>
      <c r="I315" s="66">
        <f t="shared" si="76"/>
        <v>5.4569065670904644</v>
      </c>
      <c r="J315" s="32"/>
      <c r="K315" s="70">
        <f t="shared" si="77"/>
        <v>6.2754425521540336</v>
      </c>
      <c r="L315" s="56">
        <f t="shared" si="86"/>
        <v>0.42544255215403393</v>
      </c>
      <c r="M315" s="57">
        <f t="shared" si="87"/>
        <v>7.2725222590433153E-2</v>
      </c>
      <c r="N315" s="60"/>
      <c r="O315" s="70"/>
      <c r="P315" s="33"/>
      <c r="Q315" s="73">
        <v>0</v>
      </c>
      <c r="R315" s="61">
        <v>15.63</v>
      </c>
      <c r="S315" s="61">
        <v>18.214700000000001</v>
      </c>
      <c r="T315" s="35">
        <f t="shared" si="78"/>
        <v>0</v>
      </c>
      <c r="U315" s="76">
        <v>0.85</v>
      </c>
      <c r="V315" s="62">
        <v>94.6</v>
      </c>
      <c r="W315" s="62">
        <v>102.6</v>
      </c>
      <c r="X315" s="54">
        <f t="shared" si="79"/>
        <v>0.92188160676532771</v>
      </c>
      <c r="Y315" s="79">
        <v>0.1</v>
      </c>
      <c r="Z315" s="37">
        <v>91.3</v>
      </c>
      <c r="AA315" s="37">
        <v>102.4</v>
      </c>
      <c r="AB315" s="38">
        <f t="shared" si="80"/>
        <v>0.11215772179627603</v>
      </c>
      <c r="AC315" s="82">
        <v>0.05</v>
      </c>
      <c r="AD315" s="40">
        <v>98.7</v>
      </c>
      <c r="AE315" s="40">
        <v>101.7</v>
      </c>
      <c r="AF315" s="41">
        <f t="shared" si="81"/>
        <v>5.1519756838905778E-2</v>
      </c>
      <c r="AG315" s="42">
        <v>0</v>
      </c>
      <c r="AH315" s="43">
        <v>119.6</v>
      </c>
      <c r="AI315" s="43">
        <v>155.19999999999999</v>
      </c>
      <c r="AJ315" s="44">
        <f t="shared" si="82"/>
        <v>0</v>
      </c>
      <c r="AK315" s="45">
        <v>0</v>
      </c>
      <c r="AL315" s="46">
        <v>1</v>
      </c>
      <c r="AM315" s="46">
        <v>1</v>
      </c>
      <c r="AN315" s="47">
        <f t="shared" si="83"/>
        <v>0</v>
      </c>
      <c r="AO315" s="48">
        <f t="shared" si="84"/>
        <v>1</v>
      </c>
    </row>
    <row r="316" spans="1:41" s="49" customFormat="1" x14ac:dyDescent="0.3">
      <c r="A316" s="30" t="s">
        <v>78</v>
      </c>
      <c r="B316" s="71" t="s">
        <v>223</v>
      </c>
      <c r="C316" s="69">
        <v>5.91</v>
      </c>
      <c r="D316" s="69">
        <f t="shared" si="85"/>
        <v>5.1391304347826088</v>
      </c>
      <c r="E316" s="31"/>
      <c r="F316" s="66">
        <f t="shared" si="73"/>
        <v>4.3682608695652174</v>
      </c>
      <c r="G316" s="68">
        <f t="shared" si="74"/>
        <v>1.0855590854005095</v>
      </c>
      <c r="H316" s="67">
        <f t="shared" si="75"/>
        <v>0.77086956521739125</v>
      </c>
      <c r="I316" s="66">
        <f t="shared" si="76"/>
        <v>5.5128748395734428</v>
      </c>
      <c r="J316" s="32"/>
      <c r="K316" s="70">
        <f t="shared" si="77"/>
        <v>6.3398060655094586</v>
      </c>
      <c r="L316" s="56">
        <f t="shared" si="86"/>
        <v>0.42980606550945843</v>
      </c>
      <c r="M316" s="57">
        <f t="shared" si="87"/>
        <v>7.2725222590432903E-2</v>
      </c>
      <c r="N316" s="60"/>
      <c r="O316" s="70"/>
      <c r="P316" s="33"/>
      <c r="Q316" s="73">
        <v>0</v>
      </c>
      <c r="R316" s="61">
        <v>15.63</v>
      </c>
      <c r="S316" s="61">
        <v>18.214700000000001</v>
      </c>
      <c r="T316" s="35">
        <f t="shared" si="78"/>
        <v>0</v>
      </c>
      <c r="U316" s="76">
        <v>0.85</v>
      </c>
      <c r="V316" s="62">
        <v>94.6</v>
      </c>
      <c r="W316" s="62">
        <v>102.6</v>
      </c>
      <c r="X316" s="54">
        <f t="shared" si="79"/>
        <v>0.92188160676532771</v>
      </c>
      <c r="Y316" s="79">
        <v>0.1</v>
      </c>
      <c r="Z316" s="37">
        <v>91.3</v>
      </c>
      <c r="AA316" s="37">
        <v>102.4</v>
      </c>
      <c r="AB316" s="38">
        <f t="shared" si="80"/>
        <v>0.11215772179627603</v>
      </c>
      <c r="AC316" s="82">
        <v>0.05</v>
      </c>
      <c r="AD316" s="40">
        <v>98.7</v>
      </c>
      <c r="AE316" s="40">
        <v>101.7</v>
      </c>
      <c r="AF316" s="41">
        <f t="shared" si="81"/>
        <v>5.1519756838905778E-2</v>
      </c>
      <c r="AG316" s="42">
        <v>0</v>
      </c>
      <c r="AH316" s="43">
        <v>119.6</v>
      </c>
      <c r="AI316" s="43">
        <v>155.19999999999999</v>
      </c>
      <c r="AJ316" s="44">
        <f t="shared" si="82"/>
        <v>0</v>
      </c>
      <c r="AK316" s="45">
        <v>0</v>
      </c>
      <c r="AL316" s="46">
        <v>1</v>
      </c>
      <c r="AM316" s="46">
        <v>1</v>
      </c>
      <c r="AN316" s="47">
        <f t="shared" si="83"/>
        <v>0</v>
      </c>
      <c r="AO316" s="48">
        <f t="shared" si="84"/>
        <v>1</v>
      </c>
    </row>
    <row r="317" spans="1:41" s="49" customFormat="1" x14ac:dyDescent="0.3">
      <c r="A317" s="30" t="s">
        <v>79</v>
      </c>
      <c r="B317" s="71" t="s">
        <v>223</v>
      </c>
      <c r="C317" s="69">
        <v>5.96</v>
      </c>
      <c r="D317" s="69">
        <f t="shared" si="85"/>
        <v>5.1826086956521742</v>
      </c>
      <c r="E317" s="31"/>
      <c r="F317" s="66">
        <f t="shared" si="73"/>
        <v>4.4052173913043475</v>
      </c>
      <c r="G317" s="68">
        <f t="shared" si="74"/>
        <v>1.0855590854005095</v>
      </c>
      <c r="H317" s="67">
        <f t="shared" si="75"/>
        <v>0.77739130434782611</v>
      </c>
      <c r="I317" s="66">
        <f t="shared" si="76"/>
        <v>5.5595150666425912</v>
      </c>
      <c r="J317" s="32"/>
      <c r="K317" s="70">
        <f t="shared" si="77"/>
        <v>6.3934423266389793</v>
      </c>
      <c r="L317" s="56">
        <f t="shared" si="86"/>
        <v>0.4334423266389793</v>
      </c>
      <c r="M317" s="57">
        <f t="shared" si="87"/>
        <v>7.2725222590432764E-2</v>
      </c>
      <c r="N317" s="60"/>
      <c r="O317" s="70"/>
      <c r="P317" s="33"/>
      <c r="Q317" s="73">
        <v>0</v>
      </c>
      <c r="R317" s="61">
        <v>15.63</v>
      </c>
      <c r="S317" s="61">
        <v>18.214700000000001</v>
      </c>
      <c r="T317" s="35">
        <f t="shared" si="78"/>
        <v>0</v>
      </c>
      <c r="U317" s="76">
        <v>0.85</v>
      </c>
      <c r="V317" s="62">
        <v>94.6</v>
      </c>
      <c r="W317" s="62">
        <v>102.6</v>
      </c>
      <c r="X317" s="54">
        <f t="shared" si="79"/>
        <v>0.92188160676532771</v>
      </c>
      <c r="Y317" s="79">
        <v>0.1</v>
      </c>
      <c r="Z317" s="37">
        <v>91.3</v>
      </c>
      <c r="AA317" s="37">
        <v>102.4</v>
      </c>
      <c r="AB317" s="38">
        <f t="shared" si="80"/>
        <v>0.11215772179627603</v>
      </c>
      <c r="AC317" s="82">
        <v>0.05</v>
      </c>
      <c r="AD317" s="40">
        <v>98.7</v>
      </c>
      <c r="AE317" s="40">
        <v>101.7</v>
      </c>
      <c r="AF317" s="41">
        <f t="shared" si="81"/>
        <v>5.1519756838905778E-2</v>
      </c>
      <c r="AG317" s="42">
        <v>0</v>
      </c>
      <c r="AH317" s="43">
        <v>119.6</v>
      </c>
      <c r="AI317" s="43">
        <v>155.19999999999999</v>
      </c>
      <c r="AJ317" s="44">
        <f t="shared" si="82"/>
        <v>0</v>
      </c>
      <c r="AK317" s="45">
        <v>0</v>
      </c>
      <c r="AL317" s="46">
        <v>1</v>
      </c>
      <c r="AM317" s="46">
        <v>1</v>
      </c>
      <c r="AN317" s="47">
        <f t="shared" si="83"/>
        <v>0</v>
      </c>
      <c r="AO317" s="48">
        <f t="shared" si="84"/>
        <v>1</v>
      </c>
    </row>
    <row r="318" spans="1:41" s="49" customFormat="1" x14ac:dyDescent="0.3">
      <c r="A318" s="30" t="s">
        <v>80</v>
      </c>
      <c r="B318" s="71" t="s">
        <v>223</v>
      </c>
      <c r="C318" s="69">
        <v>5.99</v>
      </c>
      <c r="D318" s="69">
        <f t="shared" si="85"/>
        <v>5.2086956521739136</v>
      </c>
      <c r="E318" s="31"/>
      <c r="F318" s="66">
        <f t="shared" si="73"/>
        <v>4.4273913043478261</v>
      </c>
      <c r="G318" s="68">
        <f t="shared" si="74"/>
        <v>1.0855590854005095</v>
      </c>
      <c r="H318" s="67">
        <f t="shared" si="75"/>
        <v>0.78130434782608704</v>
      </c>
      <c r="I318" s="66">
        <f t="shared" si="76"/>
        <v>5.5874992028840822</v>
      </c>
      <c r="J318" s="32"/>
      <c r="K318" s="70">
        <f t="shared" si="77"/>
        <v>6.425624083316694</v>
      </c>
      <c r="L318" s="56">
        <f t="shared" si="86"/>
        <v>0.43562408331669378</v>
      </c>
      <c r="M318" s="57">
        <f t="shared" si="87"/>
        <v>7.2725222590433014E-2</v>
      </c>
      <c r="N318" s="60"/>
      <c r="O318" s="70"/>
      <c r="P318" s="33"/>
      <c r="Q318" s="73">
        <v>0</v>
      </c>
      <c r="R318" s="61">
        <v>15.63</v>
      </c>
      <c r="S318" s="61">
        <v>18.214700000000001</v>
      </c>
      <c r="T318" s="35">
        <f t="shared" si="78"/>
        <v>0</v>
      </c>
      <c r="U318" s="76">
        <v>0.85</v>
      </c>
      <c r="V318" s="62">
        <v>94.6</v>
      </c>
      <c r="W318" s="62">
        <v>102.6</v>
      </c>
      <c r="X318" s="54">
        <f t="shared" si="79"/>
        <v>0.92188160676532771</v>
      </c>
      <c r="Y318" s="79">
        <v>0.1</v>
      </c>
      <c r="Z318" s="37">
        <v>91.3</v>
      </c>
      <c r="AA318" s="37">
        <v>102.4</v>
      </c>
      <c r="AB318" s="38">
        <f t="shared" si="80"/>
        <v>0.11215772179627603</v>
      </c>
      <c r="AC318" s="82">
        <v>0.05</v>
      </c>
      <c r="AD318" s="40">
        <v>98.7</v>
      </c>
      <c r="AE318" s="40">
        <v>101.7</v>
      </c>
      <c r="AF318" s="41">
        <f t="shared" si="81"/>
        <v>5.1519756838905778E-2</v>
      </c>
      <c r="AG318" s="42">
        <v>0</v>
      </c>
      <c r="AH318" s="43">
        <v>119.6</v>
      </c>
      <c r="AI318" s="43">
        <v>155.19999999999999</v>
      </c>
      <c r="AJ318" s="44">
        <f t="shared" si="82"/>
        <v>0</v>
      </c>
      <c r="AK318" s="45">
        <v>0</v>
      </c>
      <c r="AL318" s="46">
        <v>1</v>
      </c>
      <c r="AM318" s="46">
        <v>1</v>
      </c>
      <c r="AN318" s="47">
        <f t="shared" si="83"/>
        <v>0</v>
      </c>
      <c r="AO318" s="48">
        <f t="shared" si="84"/>
        <v>1</v>
      </c>
    </row>
    <row r="319" spans="1:41" s="49" customFormat="1" x14ac:dyDescent="0.3">
      <c r="A319" s="30" t="s">
        <v>82</v>
      </c>
      <c r="B319" s="71" t="s">
        <v>223</v>
      </c>
      <c r="C319" s="69">
        <v>18.98</v>
      </c>
      <c r="D319" s="69">
        <f t="shared" si="85"/>
        <v>16.50434782608696</v>
      </c>
      <c r="E319" s="31"/>
      <c r="F319" s="66">
        <f t="shared" si="73"/>
        <v>14.028695652173916</v>
      </c>
      <c r="G319" s="68">
        <f t="shared" si="74"/>
        <v>1.0855590854005095</v>
      </c>
      <c r="H319" s="67">
        <f t="shared" si="75"/>
        <v>2.4756521739130437</v>
      </c>
      <c r="I319" s="66">
        <f t="shared" si="76"/>
        <v>17.704630195449063</v>
      </c>
      <c r="J319" s="32"/>
      <c r="K319" s="70">
        <f t="shared" si="77"/>
        <v>20.360324724766421</v>
      </c>
      <c r="L319" s="56">
        <f t="shared" si="86"/>
        <v>1.380324724766421</v>
      </c>
      <c r="M319" s="57">
        <f t="shared" si="87"/>
        <v>7.2725222590433139E-2</v>
      </c>
      <c r="N319" s="60"/>
      <c r="O319" s="70"/>
      <c r="P319" s="33"/>
      <c r="Q319" s="73">
        <v>0</v>
      </c>
      <c r="R319" s="61">
        <v>15.63</v>
      </c>
      <c r="S319" s="61">
        <v>18.214700000000001</v>
      </c>
      <c r="T319" s="35">
        <f t="shared" si="78"/>
        <v>0</v>
      </c>
      <c r="U319" s="76">
        <v>0.85</v>
      </c>
      <c r="V319" s="62">
        <v>94.6</v>
      </c>
      <c r="W319" s="62">
        <v>102.6</v>
      </c>
      <c r="X319" s="54">
        <f t="shared" si="79"/>
        <v>0.92188160676532771</v>
      </c>
      <c r="Y319" s="79">
        <v>0.1</v>
      </c>
      <c r="Z319" s="37">
        <v>91.3</v>
      </c>
      <c r="AA319" s="37">
        <v>102.4</v>
      </c>
      <c r="AB319" s="38">
        <f t="shared" si="80"/>
        <v>0.11215772179627603</v>
      </c>
      <c r="AC319" s="82">
        <v>0.05</v>
      </c>
      <c r="AD319" s="40">
        <v>98.7</v>
      </c>
      <c r="AE319" s="40">
        <v>101.7</v>
      </c>
      <c r="AF319" s="41">
        <f t="shared" si="81"/>
        <v>5.1519756838905778E-2</v>
      </c>
      <c r="AG319" s="42">
        <v>0</v>
      </c>
      <c r="AH319" s="43">
        <v>119.6</v>
      </c>
      <c r="AI319" s="43">
        <v>155.19999999999999</v>
      </c>
      <c r="AJ319" s="44">
        <f t="shared" si="82"/>
        <v>0</v>
      </c>
      <c r="AK319" s="45">
        <v>0</v>
      </c>
      <c r="AL319" s="46">
        <v>1</v>
      </c>
      <c r="AM319" s="46">
        <v>1</v>
      </c>
      <c r="AN319" s="47">
        <f t="shared" si="83"/>
        <v>0</v>
      </c>
      <c r="AO319" s="48">
        <f t="shared" si="84"/>
        <v>1</v>
      </c>
    </row>
    <row r="320" spans="1:41" s="49" customFormat="1" x14ac:dyDescent="0.3">
      <c r="A320" s="30" t="s">
        <v>83</v>
      </c>
      <c r="B320" s="71" t="s">
        <v>223</v>
      </c>
      <c r="C320" s="69">
        <v>19.190000000000001</v>
      </c>
      <c r="D320" s="69">
        <f t="shared" si="85"/>
        <v>16.686956521739134</v>
      </c>
      <c r="E320" s="31"/>
      <c r="F320" s="66">
        <f t="shared" si="73"/>
        <v>14.183913043478263</v>
      </c>
      <c r="G320" s="68">
        <f t="shared" si="74"/>
        <v>1.0855590854005095</v>
      </c>
      <c r="H320" s="67">
        <f t="shared" si="75"/>
        <v>2.5030434782608699</v>
      </c>
      <c r="I320" s="66">
        <f t="shared" si="76"/>
        <v>17.900519149139491</v>
      </c>
      <c r="J320" s="32"/>
      <c r="K320" s="70">
        <f t="shared" si="77"/>
        <v>20.585597021510413</v>
      </c>
      <c r="L320" s="56">
        <f t="shared" si="86"/>
        <v>1.3955970215104117</v>
      </c>
      <c r="M320" s="57">
        <f t="shared" si="87"/>
        <v>7.2725222590433125E-2</v>
      </c>
      <c r="N320" s="60"/>
      <c r="O320" s="70"/>
      <c r="P320" s="33"/>
      <c r="Q320" s="73">
        <v>0</v>
      </c>
      <c r="R320" s="61">
        <v>15.63</v>
      </c>
      <c r="S320" s="61">
        <v>18.214700000000001</v>
      </c>
      <c r="T320" s="35">
        <f t="shared" si="78"/>
        <v>0</v>
      </c>
      <c r="U320" s="76">
        <v>0.85</v>
      </c>
      <c r="V320" s="62">
        <v>94.6</v>
      </c>
      <c r="W320" s="62">
        <v>102.6</v>
      </c>
      <c r="X320" s="54">
        <f t="shared" si="79"/>
        <v>0.92188160676532771</v>
      </c>
      <c r="Y320" s="79">
        <v>0.1</v>
      </c>
      <c r="Z320" s="37">
        <v>91.3</v>
      </c>
      <c r="AA320" s="37">
        <v>102.4</v>
      </c>
      <c r="AB320" s="38">
        <f t="shared" si="80"/>
        <v>0.11215772179627603</v>
      </c>
      <c r="AC320" s="82">
        <v>0.05</v>
      </c>
      <c r="AD320" s="40">
        <v>98.7</v>
      </c>
      <c r="AE320" s="40">
        <v>101.7</v>
      </c>
      <c r="AF320" s="41">
        <f t="shared" si="81"/>
        <v>5.1519756838905778E-2</v>
      </c>
      <c r="AG320" s="42">
        <v>0</v>
      </c>
      <c r="AH320" s="43">
        <v>119.6</v>
      </c>
      <c r="AI320" s="43">
        <v>155.19999999999999</v>
      </c>
      <c r="AJ320" s="44">
        <f t="shared" si="82"/>
        <v>0</v>
      </c>
      <c r="AK320" s="45">
        <v>0</v>
      </c>
      <c r="AL320" s="46">
        <v>1</v>
      </c>
      <c r="AM320" s="46">
        <v>1</v>
      </c>
      <c r="AN320" s="47">
        <f t="shared" si="83"/>
        <v>0</v>
      </c>
      <c r="AO320" s="48">
        <f t="shared" si="84"/>
        <v>1</v>
      </c>
    </row>
    <row r="321" spans="1:41" s="49" customFormat="1" x14ac:dyDescent="0.3">
      <c r="A321" s="30" t="s">
        <v>84</v>
      </c>
      <c r="B321" s="71" t="s">
        <v>223</v>
      </c>
      <c r="C321" s="69">
        <v>19.399999999999999</v>
      </c>
      <c r="D321" s="69">
        <f t="shared" si="85"/>
        <v>16.869565217391305</v>
      </c>
      <c r="E321" s="31"/>
      <c r="F321" s="66">
        <f t="shared" si="73"/>
        <v>14.339130434782609</v>
      </c>
      <c r="G321" s="68">
        <f t="shared" si="74"/>
        <v>1.0855590854005095</v>
      </c>
      <c r="H321" s="67">
        <f t="shared" si="75"/>
        <v>2.5304347826086957</v>
      </c>
      <c r="I321" s="66">
        <f t="shared" si="76"/>
        <v>18.096408102829916</v>
      </c>
      <c r="J321" s="32"/>
      <c r="K321" s="70">
        <f t="shared" si="77"/>
        <v>20.810869318254401</v>
      </c>
      <c r="L321" s="56">
        <f t="shared" si="86"/>
        <v>1.4108693182544023</v>
      </c>
      <c r="M321" s="57">
        <f t="shared" si="87"/>
        <v>7.2725222590433111E-2</v>
      </c>
      <c r="N321" s="60"/>
      <c r="O321" s="70"/>
      <c r="P321" s="33"/>
      <c r="Q321" s="73">
        <v>0</v>
      </c>
      <c r="R321" s="61">
        <v>15.63</v>
      </c>
      <c r="S321" s="61">
        <v>18.214700000000001</v>
      </c>
      <c r="T321" s="35">
        <f t="shared" si="78"/>
        <v>0</v>
      </c>
      <c r="U321" s="76">
        <v>0.85</v>
      </c>
      <c r="V321" s="62">
        <v>94.6</v>
      </c>
      <c r="W321" s="62">
        <v>102.6</v>
      </c>
      <c r="X321" s="54">
        <f t="shared" si="79"/>
        <v>0.92188160676532771</v>
      </c>
      <c r="Y321" s="79">
        <v>0.1</v>
      </c>
      <c r="Z321" s="37">
        <v>91.3</v>
      </c>
      <c r="AA321" s="37">
        <v>102.4</v>
      </c>
      <c r="AB321" s="38">
        <f t="shared" si="80"/>
        <v>0.11215772179627603</v>
      </c>
      <c r="AC321" s="82">
        <v>0.05</v>
      </c>
      <c r="AD321" s="40">
        <v>98.7</v>
      </c>
      <c r="AE321" s="40">
        <v>101.7</v>
      </c>
      <c r="AF321" s="41">
        <f t="shared" si="81"/>
        <v>5.1519756838905778E-2</v>
      </c>
      <c r="AG321" s="42">
        <v>0</v>
      </c>
      <c r="AH321" s="43">
        <v>119.6</v>
      </c>
      <c r="AI321" s="43">
        <v>155.19999999999999</v>
      </c>
      <c r="AJ321" s="44">
        <f t="shared" si="82"/>
        <v>0</v>
      </c>
      <c r="AK321" s="45">
        <v>0</v>
      </c>
      <c r="AL321" s="46">
        <v>1</v>
      </c>
      <c r="AM321" s="46">
        <v>1</v>
      </c>
      <c r="AN321" s="47">
        <f t="shared" si="83"/>
        <v>0</v>
      </c>
      <c r="AO321" s="48">
        <f t="shared" si="84"/>
        <v>1</v>
      </c>
    </row>
    <row r="322" spans="1:41" s="49" customFormat="1" x14ac:dyDescent="0.3">
      <c r="A322" s="30" t="s">
        <v>85</v>
      </c>
      <c r="B322" s="71" t="s">
        <v>223</v>
      </c>
      <c r="C322" s="69">
        <v>19.61</v>
      </c>
      <c r="D322" s="69">
        <f t="shared" si="85"/>
        <v>17.052173913043479</v>
      </c>
      <c r="E322" s="31"/>
      <c r="F322" s="66">
        <f t="shared" si="73"/>
        <v>14.494347826086956</v>
      </c>
      <c r="G322" s="68">
        <f t="shared" si="74"/>
        <v>1.0855590854005095</v>
      </c>
      <c r="H322" s="67">
        <f t="shared" si="75"/>
        <v>2.5578260869565219</v>
      </c>
      <c r="I322" s="66">
        <f t="shared" si="76"/>
        <v>18.29229705652034</v>
      </c>
      <c r="J322" s="32"/>
      <c r="K322" s="70">
        <f t="shared" si="77"/>
        <v>21.036141614998389</v>
      </c>
      <c r="L322" s="56">
        <f t="shared" si="86"/>
        <v>1.4261416149983894</v>
      </c>
      <c r="M322" s="57">
        <f t="shared" si="87"/>
        <v>7.2725222590432917E-2</v>
      </c>
      <c r="N322" s="60"/>
      <c r="O322" s="70"/>
      <c r="P322" s="33"/>
      <c r="Q322" s="73">
        <v>0</v>
      </c>
      <c r="R322" s="61">
        <v>15.63</v>
      </c>
      <c r="S322" s="61">
        <v>18.214700000000001</v>
      </c>
      <c r="T322" s="35">
        <f t="shared" si="78"/>
        <v>0</v>
      </c>
      <c r="U322" s="76">
        <v>0.85</v>
      </c>
      <c r="V322" s="62">
        <v>94.6</v>
      </c>
      <c r="W322" s="62">
        <v>102.6</v>
      </c>
      <c r="X322" s="54">
        <f t="shared" si="79"/>
        <v>0.92188160676532771</v>
      </c>
      <c r="Y322" s="79">
        <v>0.1</v>
      </c>
      <c r="Z322" s="37">
        <v>91.3</v>
      </c>
      <c r="AA322" s="37">
        <v>102.4</v>
      </c>
      <c r="AB322" s="38">
        <f t="shared" si="80"/>
        <v>0.11215772179627603</v>
      </c>
      <c r="AC322" s="82">
        <v>0.05</v>
      </c>
      <c r="AD322" s="40">
        <v>98.7</v>
      </c>
      <c r="AE322" s="40">
        <v>101.7</v>
      </c>
      <c r="AF322" s="41">
        <f t="shared" si="81"/>
        <v>5.1519756838905778E-2</v>
      </c>
      <c r="AG322" s="42">
        <v>0</v>
      </c>
      <c r="AH322" s="43">
        <v>119.6</v>
      </c>
      <c r="AI322" s="43">
        <v>155.19999999999999</v>
      </c>
      <c r="AJ322" s="44">
        <f t="shared" si="82"/>
        <v>0</v>
      </c>
      <c r="AK322" s="45">
        <v>0</v>
      </c>
      <c r="AL322" s="46">
        <v>1</v>
      </c>
      <c r="AM322" s="46">
        <v>1</v>
      </c>
      <c r="AN322" s="47">
        <f t="shared" si="83"/>
        <v>0</v>
      </c>
      <c r="AO322" s="48">
        <f t="shared" si="84"/>
        <v>1</v>
      </c>
    </row>
    <row r="323" spans="1:41" s="49" customFormat="1" x14ac:dyDescent="0.3">
      <c r="A323" s="30" t="s">
        <v>86</v>
      </c>
      <c r="B323" s="71" t="s">
        <v>223</v>
      </c>
      <c r="C323" s="69">
        <v>19.809999999999999</v>
      </c>
      <c r="D323" s="69">
        <f t="shared" si="85"/>
        <v>17.22608695652174</v>
      </c>
      <c r="E323" s="31"/>
      <c r="F323" s="66">
        <f t="shared" si="73"/>
        <v>14.642173913043479</v>
      </c>
      <c r="G323" s="68">
        <f t="shared" si="74"/>
        <v>1.0855590854005095</v>
      </c>
      <c r="H323" s="67">
        <f t="shared" si="75"/>
        <v>2.5839130434782609</v>
      </c>
      <c r="I323" s="66">
        <f t="shared" si="76"/>
        <v>18.478857964796937</v>
      </c>
      <c r="J323" s="32"/>
      <c r="K323" s="70">
        <f t="shared" si="77"/>
        <v>21.250686659516475</v>
      </c>
      <c r="L323" s="56">
        <f t="shared" si="86"/>
        <v>1.4406866595164765</v>
      </c>
      <c r="M323" s="57">
        <f t="shared" si="87"/>
        <v>7.2725222590432945E-2</v>
      </c>
      <c r="N323" s="60"/>
      <c r="O323" s="70"/>
      <c r="P323" s="33"/>
      <c r="Q323" s="73">
        <v>0</v>
      </c>
      <c r="R323" s="61">
        <v>15.63</v>
      </c>
      <c r="S323" s="61">
        <v>18.214700000000001</v>
      </c>
      <c r="T323" s="35">
        <f t="shared" si="78"/>
        <v>0</v>
      </c>
      <c r="U323" s="76">
        <v>0.85</v>
      </c>
      <c r="V323" s="62">
        <v>94.6</v>
      </c>
      <c r="W323" s="62">
        <v>102.6</v>
      </c>
      <c r="X323" s="54">
        <f t="shared" si="79"/>
        <v>0.92188160676532771</v>
      </c>
      <c r="Y323" s="79">
        <v>0.1</v>
      </c>
      <c r="Z323" s="37">
        <v>91.3</v>
      </c>
      <c r="AA323" s="37">
        <v>102.4</v>
      </c>
      <c r="AB323" s="38">
        <f t="shared" si="80"/>
        <v>0.11215772179627603</v>
      </c>
      <c r="AC323" s="82">
        <v>0.05</v>
      </c>
      <c r="AD323" s="40">
        <v>98.7</v>
      </c>
      <c r="AE323" s="40">
        <v>101.7</v>
      </c>
      <c r="AF323" s="41">
        <f t="shared" si="81"/>
        <v>5.1519756838905778E-2</v>
      </c>
      <c r="AG323" s="42">
        <v>0</v>
      </c>
      <c r="AH323" s="43">
        <v>119.6</v>
      </c>
      <c r="AI323" s="43">
        <v>155.19999999999999</v>
      </c>
      <c r="AJ323" s="44">
        <f t="shared" si="82"/>
        <v>0</v>
      </c>
      <c r="AK323" s="45">
        <v>0</v>
      </c>
      <c r="AL323" s="46">
        <v>1</v>
      </c>
      <c r="AM323" s="46">
        <v>1</v>
      </c>
      <c r="AN323" s="47">
        <f t="shared" si="83"/>
        <v>0</v>
      </c>
      <c r="AO323" s="48">
        <f t="shared" si="84"/>
        <v>1</v>
      </c>
    </row>
    <row r="324" spans="1:41" s="49" customFormat="1" x14ac:dyDescent="0.3">
      <c r="A324" s="30" t="s">
        <v>87</v>
      </c>
      <c r="B324" s="71" t="s">
        <v>223</v>
      </c>
      <c r="C324" s="69">
        <v>19.77</v>
      </c>
      <c r="D324" s="69">
        <f t="shared" si="85"/>
        <v>17.191304347826087</v>
      </c>
      <c r="E324" s="31"/>
      <c r="F324" s="66">
        <f t="shared" si="73"/>
        <v>14.612608695652174</v>
      </c>
      <c r="G324" s="68">
        <f t="shared" si="74"/>
        <v>1.0855590854005095</v>
      </c>
      <c r="H324" s="67">
        <f t="shared" si="75"/>
        <v>2.5786956521739128</v>
      </c>
      <c r="I324" s="66">
        <f t="shared" si="76"/>
        <v>18.441545783141621</v>
      </c>
      <c r="J324" s="32"/>
      <c r="K324" s="70">
        <f t="shared" si="77"/>
        <v>21.207777650612861</v>
      </c>
      <c r="L324" s="56">
        <f t="shared" si="86"/>
        <v>1.4377776506128619</v>
      </c>
      <c r="M324" s="57">
        <f t="shared" si="87"/>
        <v>7.272522259043307E-2</v>
      </c>
      <c r="N324" s="60"/>
      <c r="O324" s="70"/>
      <c r="P324" s="33"/>
      <c r="Q324" s="73">
        <v>0</v>
      </c>
      <c r="R324" s="61">
        <v>15.63</v>
      </c>
      <c r="S324" s="61">
        <v>18.214700000000001</v>
      </c>
      <c r="T324" s="35">
        <f t="shared" si="78"/>
        <v>0</v>
      </c>
      <c r="U324" s="76">
        <v>0.85</v>
      </c>
      <c r="V324" s="62">
        <v>94.6</v>
      </c>
      <c r="W324" s="62">
        <v>102.6</v>
      </c>
      <c r="X324" s="54">
        <f t="shared" si="79"/>
        <v>0.92188160676532771</v>
      </c>
      <c r="Y324" s="79">
        <v>0.1</v>
      </c>
      <c r="Z324" s="37">
        <v>91.3</v>
      </c>
      <c r="AA324" s="37">
        <v>102.4</v>
      </c>
      <c r="AB324" s="38">
        <f t="shared" si="80"/>
        <v>0.11215772179627603</v>
      </c>
      <c r="AC324" s="82">
        <v>0.05</v>
      </c>
      <c r="AD324" s="40">
        <v>98.7</v>
      </c>
      <c r="AE324" s="40">
        <v>101.7</v>
      </c>
      <c r="AF324" s="41">
        <f t="shared" si="81"/>
        <v>5.1519756838905778E-2</v>
      </c>
      <c r="AG324" s="42">
        <v>0</v>
      </c>
      <c r="AH324" s="43">
        <v>119.6</v>
      </c>
      <c r="AI324" s="43">
        <v>155.19999999999999</v>
      </c>
      <c r="AJ324" s="44">
        <f t="shared" si="82"/>
        <v>0</v>
      </c>
      <c r="AK324" s="45">
        <v>0</v>
      </c>
      <c r="AL324" s="46">
        <v>1</v>
      </c>
      <c r="AM324" s="46">
        <v>1</v>
      </c>
      <c r="AN324" s="47">
        <f t="shared" si="83"/>
        <v>0</v>
      </c>
      <c r="AO324" s="48">
        <f t="shared" si="84"/>
        <v>1</v>
      </c>
    </row>
    <row r="325" spans="1:41" s="49" customFormat="1" x14ac:dyDescent="0.3">
      <c r="A325" s="30" t="s">
        <v>166</v>
      </c>
      <c r="B325" s="71" t="s">
        <v>223</v>
      </c>
      <c r="C325" s="69">
        <v>15.58</v>
      </c>
      <c r="D325" s="69">
        <f t="shared" si="85"/>
        <v>13.547826086956523</v>
      </c>
      <c r="E325" s="31"/>
      <c r="F325" s="66">
        <f t="shared" si="73"/>
        <v>11.515652173913043</v>
      </c>
      <c r="G325" s="68">
        <f t="shared" si="74"/>
        <v>1.0855590854005095</v>
      </c>
      <c r="H325" s="67">
        <f t="shared" si="75"/>
        <v>2.0321739130434784</v>
      </c>
      <c r="I325" s="66">
        <f t="shared" si="76"/>
        <v>14.533094754746912</v>
      </c>
      <c r="J325" s="32"/>
      <c r="K325" s="70">
        <f t="shared" si="77"/>
        <v>16.713058967958947</v>
      </c>
      <c r="L325" s="56">
        <f t="shared" si="86"/>
        <v>1.1330589679589469</v>
      </c>
      <c r="M325" s="57">
        <f t="shared" si="87"/>
        <v>7.2725222590433042E-2</v>
      </c>
      <c r="N325" s="60"/>
      <c r="O325" s="70"/>
      <c r="P325" s="33"/>
      <c r="Q325" s="73">
        <v>0</v>
      </c>
      <c r="R325" s="61">
        <v>15.63</v>
      </c>
      <c r="S325" s="61">
        <v>18.214700000000001</v>
      </c>
      <c r="T325" s="35">
        <f t="shared" si="78"/>
        <v>0</v>
      </c>
      <c r="U325" s="76">
        <v>0.85</v>
      </c>
      <c r="V325" s="62">
        <v>94.6</v>
      </c>
      <c r="W325" s="62">
        <v>102.6</v>
      </c>
      <c r="X325" s="54">
        <f t="shared" si="79"/>
        <v>0.92188160676532771</v>
      </c>
      <c r="Y325" s="79">
        <v>0.1</v>
      </c>
      <c r="Z325" s="37">
        <v>91.3</v>
      </c>
      <c r="AA325" s="37">
        <v>102.4</v>
      </c>
      <c r="AB325" s="38">
        <f t="shared" si="80"/>
        <v>0.11215772179627603</v>
      </c>
      <c r="AC325" s="82">
        <v>0.05</v>
      </c>
      <c r="AD325" s="40">
        <v>98.7</v>
      </c>
      <c r="AE325" s="40">
        <v>101.7</v>
      </c>
      <c r="AF325" s="41">
        <f t="shared" si="81"/>
        <v>5.1519756838905778E-2</v>
      </c>
      <c r="AG325" s="42">
        <v>0</v>
      </c>
      <c r="AH325" s="43">
        <v>119.6</v>
      </c>
      <c r="AI325" s="43">
        <v>155.19999999999999</v>
      </c>
      <c r="AJ325" s="44">
        <f t="shared" si="82"/>
        <v>0</v>
      </c>
      <c r="AK325" s="45">
        <v>0</v>
      </c>
      <c r="AL325" s="46">
        <v>1</v>
      </c>
      <c r="AM325" s="46">
        <v>1</v>
      </c>
      <c r="AN325" s="47">
        <f t="shared" si="83"/>
        <v>0</v>
      </c>
      <c r="AO325" s="48">
        <f t="shared" si="84"/>
        <v>1</v>
      </c>
    </row>
    <row r="326" spans="1:41" s="49" customFormat="1" x14ac:dyDescent="0.3">
      <c r="A326" s="30" t="s">
        <v>167</v>
      </c>
      <c r="B326" s="71" t="s">
        <v>223</v>
      </c>
      <c r="C326" s="69">
        <v>16.2</v>
      </c>
      <c r="D326" s="69">
        <f t="shared" si="85"/>
        <v>14.086956521739131</v>
      </c>
      <c r="E326" s="31"/>
      <c r="F326" s="66">
        <f t="shared" si="73"/>
        <v>11.973913043478261</v>
      </c>
      <c r="G326" s="68">
        <f t="shared" si="74"/>
        <v>1.0855590854005095</v>
      </c>
      <c r="H326" s="67">
        <f t="shared" si="75"/>
        <v>2.1130434782608694</v>
      </c>
      <c r="I326" s="66">
        <f t="shared" si="76"/>
        <v>15.111433570404362</v>
      </c>
      <c r="J326" s="32"/>
      <c r="K326" s="70">
        <f t="shared" si="77"/>
        <v>17.378148605965016</v>
      </c>
      <c r="L326" s="56">
        <f t="shared" si="86"/>
        <v>1.178148605965017</v>
      </c>
      <c r="M326" s="57">
        <f t="shared" si="87"/>
        <v>7.2725222590433153E-2</v>
      </c>
      <c r="N326" s="60"/>
      <c r="O326" s="70"/>
      <c r="P326" s="33"/>
      <c r="Q326" s="73">
        <v>0</v>
      </c>
      <c r="R326" s="61">
        <v>15.63</v>
      </c>
      <c r="S326" s="61">
        <v>18.214700000000001</v>
      </c>
      <c r="T326" s="35">
        <f t="shared" si="78"/>
        <v>0</v>
      </c>
      <c r="U326" s="76">
        <v>0.85</v>
      </c>
      <c r="V326" s="62">
        <v>94.6</v>
      </c>
      <c r="W326" s="62">
        <v>102.6</v>
      </c>
      <c r="X326" s="54">
        <f t="shared" si="79"/>
        <v>0.92188160676532771</v>
      </c>
      <c r="Y326" s="79">
        <v>0.1</v>
      </c>
      <c r="Z326" s="37">
        <v>91.3</v>
      </c>
      <c r="AA326" s="37">
        <v>102.4</v>
      </c>
      <c r="AB326" s="38">
        <f t="shared" si="80"/>
        <v>0.11215772179627603</v>
      </c>
      <c r="AC326" s="82">
        <v>0.05</v>
      </c>
      <c r="AD326" s="40">
        <v>98.7</v>
      </c>
      <c r="AE326" s="40">
        <v>101.7</v>
      </c>
      <c r="AF326" s="41">
        <f t="shared" si="81"/>
        <v>5.1519756838905778E-2</v>
      </c>
      <c r="AG326" s="42">
        <v>0</v>
      </c>
      <c r="AH326" s="43">
        <v>119.6</v>
      </c>
      <c r="AI326" s="43">
        <v>155.19999999999999</v>
      </c>
      <c r="AJ326" s="44">
        <f t="shared" si="82"/>
        <v>0</v>
      </c>
      <c r="AK326" s="45">
        <v>0</v>
      </c>
      <c r="AL326" s="46">
        <v>1</v>
      </c>
      <c r="AM326" s="46">
        <v>1</v>
      </c>
      <c r="AN326" s="47">
        <f t="shared" si="83"/>
        <v>0</v>
      </c>
      <c r="AO326" s="48">
        <f t="shared" si="84"/>
        <v>1</v>
      </c>
    </row>
    <row r="327" spans="1:41" s="49" customFormat="1" x14ac:dyDescent="0.3">
      <c r="A327" s="30" t="s">
        <v>168</v>
      </c>
      <c r="B327" s="71" t="s">
        <v>223</v>
      </c>
      <c r="C327" s="69">
        <v>17.100000000000001</v>
      </c>
      <c r="D327" s="69">
        <f t="shared" si="85"/>
        <v>14.869565217391306</v>
      </c>
      <c r="E327" s="31"/>
      <c r="F327" s="66">
        <f t="shared" si="73"/>
        <v>12.63913043478261</v>
      </c>
      <c r="G327" s="68">
        <f t="shared" si="74"/>
        <v>1.0855590854005095</v>
      </c>
      <c r="H327" s="67">
        <f t="shared" si="75"/>
        <v>2.2304347826086959</v>
      </c>
      <c r="I327" s="66">
        <f t="shared" si="76"/>
        <v>15.950957657649049</v>
      </c>
      <c r="J327" s="32"/>
      <c r="K327" s="70">
        <f t="shared" si="77"/>
        <v>18.343601306296407</v>
      </c>
      <c r="L327" s="56">
        <f t="shared" si="86"/>
        <v>1.2436013062964051</v>
      </c>
      <c r="M327" s="57">
        <f t="shared" si="87"/>
        <v>7.2725222590433042E-2</v>
      </c>
      <c r="N327" s="60"/>
      <c r="O327" s="70"/>
      <c r="P327" s="33"/>
      <c r="Q327" s="73">
        <v>0</v>
      </c>
      <c r="R327" s="61">
        <v>15.63</v>
      </c>
      <c r="S327" s="61">
        <v>18.214700000000001</v>
      </c>
      <c r="T327" s="35">
        <f t="shared" si="78"/>
        <v>0</v>
      </c>
      <c r="U327" s="76">
        <v>0.85</v>
      </c>
      <c r="V327" s="62">
        <v>94.6</v>
      </c>
      <c r="W327" s="62">
        <v>102.6</v>
      </c>
      <c r="X327" s="54">
        <f t="shared" si="79"/>
        <v>0.92188160676532771</v>
      </c>
      <c r="Y327" s="79">
        <v>0.1</v>
      </c>
      <c r="Z327" s="37">
        <v>91.3</v>
      </c>
      <c r="AA327" s="37">
        <v>102.4</v>
      </c>
      <c r="AB327" s="38">
        <f t="shared" si="80"/>
        <v>0.11215772179627603</v>
      </c>
      <c r="AC327" s="82">
        <v>0.05</v>
      </c>
      <c r="AD327" s="40">
        <v>98.7</v>
      </c>
      <c r="AE327" s="40">
        <v>101.7</v>
      </c>
      <c r="AF327" s="41">
        <f t="shared" si="81"/>
        <v>5.1519756838905778E-2</v>
      </c>
      <c r="AG327" s="42">
        <v>0</v>
      </c>
      <c r="AH327" s="43">
        <v>119.6</v>
      </c>
      <c r="AI327" s="43">
        <v>155.19999999999999</v>
      </c>
      <c r="AJ327" s="44">
        <f t="shared" si="82"/>
        <v>0</v>
      </c>
      <c r="AK327" s="45">
        <v>0</v>
      </c>
      <c r="AL327" s="46">
        <v>1</v>
      </c>
      <c r="AM327" s="46">
        <v>1</v>
      </c>
      <c r="AN327" s="47">
        <f t="shared" si="83"/>
        <v>0</v>
      </c>
      <c r="AO327" s="48">
        <f t="shared" si="84"/>
        <v>1</v>
      </c>
    </row>
    <row r="328" spans="1:41" s="49" customFormat="1" x14ac:dyDescent="0.3">
      <c r="A328" s="30" t="s">
        <v>169</v>
      </c>
      <c r="B328" s="71" t="s">
        <v>223</v>
      </c>
      <c r="C328" s="69">
        <v>17.309999999999999</v>
      </c>
      <c r="D328" s="69">
        <f t="shared" si="85"/>
        <v>15.052173913043479</v>
      </c>
      <c r="E328" s="31"/>
      <c r="F328" s="66">
        <f t="shared" si="73"/>
        <v>12.794347826086957</v>
      </c>
      <c r="G328" s="68">
        <f t="shared" si="74"/>
        <v>1.0855590854005095</v>
      </c>
      <c r="H328" s="67">
        <f t="shared" si="75"/>
        <v>2.2578260869565216</v>
      </c>
      <c r="I328" s="66">
        <f t="shared" si="76"/>
        <v>16.146846611339477</v>
      </c>
      <c r="J328" s="32"/>
      <c r="K328" s="70">
        <f t="shared" si="77"/>
        <v>18.568873603040398</v>
      </c>
      <c r="L328" s="56">
        <f t="shared" si="86"/>
        <v>1.2588736030403993</v>
      </c>
      <c r="M328" s="57">
        <f t="shared" si="87"/>
        <v>7.2725222590433236E-2</v>
      </c>
      <c r="N328" s="60"/>
      <c r="O328" s="70"/>
      <c r="P328" s="33"/>
      <c r="Q328" s="73">
        <v>0</v>
      </c>
      <c r="R328" s="61">
        <v>15.63</v>
      </c>
      <c r="S328" s="61">
        <v>18.214700000000001</v>
      </c>
      <c r="T328" s="35">
        <f t="shared" si="78"/>
        <v>0</v>
      </c>
      <c r="U328" s="76">
        <v>0.85</v>
      </c>
      <c r="V328" s="62">
        <v>94.6</v>
      </c>
      <c r="W328" s="62">
        <v>102.6</v>
      </c>
      <c r="X328" s="54">
        <f t="shared" si="79"/>
        <v>0.92188160676532771</v>
      </c>
      <c r="Y328" s="79">
        <v>0.1</v>
      </c>
      <c r="Z328" s="37">
        <v>91.3</v>
      </c>
      <c r="AA328" s="37">
        <v>102.4</v>
      </c>
      <c r="AB328" s="38">
        <f t="shared" si="80"/>
        <v>0.11215772179627603</v>
      </c>
      <c r="AC328" s="82">
        <v>0.05</v>
      </c>
      <c r="AD328" s="40">
        <v>98.7</v>
      </c>
      <c r="AE328" s="40">
        <v>101.7</v>
      </c>
      <c r="AF328" s="41">
        <f t="shared" si="81"/>
        <v>5.1519756838905778E-2</v>
      </c>
      <c r="AG328" s="42">
        <v>0</v>
      </c>
      <c r="AH328" s="43">
        <v>119.6</v>
      </c>
      <c r="AI328" s="43">
        <v>155.19999999999999</v>
      </c>
      <c r="AJ328" s="44">
        <f t="shared" si="82"/>
        <v>0</v>
      </c>
      <c r="AK328" s="45">
        <v>0</v>
      </c>
      <c r="AL328" s="46">
        <v>1</v>
      </c>
      <c r="AM328" s="46">
        <v>1</v>
      </c>
      <c r="AN328" s="47">
        <f t="shared" si="83"/>
        <v>0</v>
      </c>
      <c r="AO328" s="48">
        <f t="shared" si="84"/>
        <v>1</v>
      </c>
    </row>
    <row r="329" spans="1:41" s="49" customFormat="1" x14ac:dyDescent="0.3">
      <c r="A329" s="30" t="s">
        <v>170</v>
      </c>
      <c r="B329" s="71" t="s">
        <v>223</v>
      </c>
      <c r="C329" s="69">
        <v>17.52</v>
      </c>
      <c r="D329" s="69">
        <f t="shared" si="85"/>
        <v>15.234782608695653</v>
      </c>
      <c r="E329" s="31"/>
      <c r="F329" s="66">
        <f t="shared" si="73"/>
        <v>12.949565217391305</v>
      </c>
      <c r="G329" s="68">
        <f t="shared" si="74"/>
        <v>1.0855590854005095</v>
      </c>
      <c r="H329" s="67">
        <f t="shared" si="75"/>
        <v>2.2852173913043479</v>
      </c>
      <c r="I329" s="66">
        <f t="shared" si="76"/>
        <v>16.342735565029901</v>
      </c>
      <c r="J329" s="32"/>
      <c r="K329" s="70">
        <f t="shared" si="77"/>
        <v>18.794145899784386</v>
      </c>
      <c r="L329" s="56">
        <f t="shared" si="86"/>
        <v>1.2741458997843864</v>
      </c>
      <c r="M329" s="57">
        <f t="shared" si="87"/>
        <v>7.2725222590433014E-2</v>
      </c>
      <c r="N329" s="60"/>
      <c r="O329" s="70"/>
      <c r="P329" s="33"/>
      <c r="Q329" s="73">
        <v>0</v>
      </c>
      <c r="R329" s="61">
        <v>15.63</v>
      </c>
      <c r="S329" s="61">
        <v>18.214700000000001</v>
      </c>
      <c r="T329" s="35">
        <f t="shared" si="78"/>
        <v>0</v>
      </c>
      <c r="U329" s="76">
        <v>0.85</v>
      </c>
      <c r="V329" s="62">
        <v>94.6</v>
      </c>
      <c r="W329" s="62">
        <v>102.6</v>
      </c>
      <c r="X329" s="54">
        <f t="shared" si="79"/>
        <v>0.92188160676532771</v>
      </c>
      <c r="Y329" s="79">
        <v>0.1</v>
      </c>
      <c r="Z329" s="37">
        <v>91.3</v>
      </c>
      <c r="AA329" s="37">
        <v>102.4</v>
      </c>
      <c r="AB329" s="38">
        <f t="shared" si="80"/>
        <v>0.11215772179627603</v>
      </c>
      <c r="AC329" s="82">
        <v>0.05</v>
      </c>
      <c r="AD329" s="40">
        <v>98.7</v>
      </c>
      <c r="AE329" s="40">
        <v>101.7</v>
      </c>
      <c r="AF329" s="41">
        <f t="shared" si="81"/>
        <v>5.1519756838905778E-2</v>
      </c>
      <c r="AG329" s="42">
        <v>0</v>
      </c>
      <c r="AH329" s="43">
        <v>119.6</v>
      </c>
      <c r="AI329" s="43">
        <v>155.19999999999999</v>
      </c>
      <c r="AJ329" s="44">
        <f t="shared" si="82"/>
        <v>0</v>
      </c>
      <c r="AK329" s="45">
        <v>0</v>
      </c>
      <c r="AL329" s="46">
        <v>1</v>
      </c>
      <c r="AM329" s="46">
        <v>1</v>
      </c>
      <c r="AN329" s="47">
        <f t="shared" si="83"/>
        <v>0</v>
      </c>
      <c r="AO329" s="48">
        <f t="shared" si="84"/>
        <v>1</v>
      </c>
    </row>
    <row r="330" spans="1:41" s="49" customFormat="1" x14ac:dyDescent="0.3">
      <c r="A330" s="30" t="s">
        <v>171</v>
      </c>
      <c r="B330" s="71" t="s">
        <v>223</v>
      </c>
      <c r="C330" s="69">
        <v>17.73</v>
      </c>
      <c r="D330" s="69">
        <f t="shared" si="85"/>
        <v>15.417391304347827</v>
      </c>
      <c r="E330" s="31"/>
      <c r="F330" s="66">
        <f t="shared" si="73"/>
        <v>13.104782608695652</v>
      </c>
      <c r="G330" s="68">
        <f t="shared" si="74"/>
        <v>1.0855590854005095</v>
      </c>
      <c r="H330" s="67">
        <f t="shared" si="75"/>
        <v>2.3126086956521741</v>
      </c>
      <c r="I330" s="66">
        <f t="shared" si="76"/>
        <v>16.538624518720329</v>
      </c>
      <c r="J330" s="32"/>
      <c r="K330" s="70">
        <f t="shared" si="77"/>
        <v>19.019418196528378</v>
      </c>
      <c r="L330" s="56">
        <f t="shared" si="86"/>
        <v>1.2894181965283771</v>
      </c>
      <c r="M330" s="57">
        <f t="shared" si="87"/>
        <v>7.2725222590433E-2</v>
      </c>
      <c r="N330" s="60"/>
      <c r="O330" s="70"/>
      <c r="P330" s="33"/>
      <c r="Q330" s="73">
        <v>0</v>
      </c>
      <c r="R330" s="61">
        <v>15.63</v>
      </c>
      <c r="S330" s="61">
        <v>18.214700000000001</v>
      </c>
      <c r="T330" s="35">
        <f t="shared" si="78"/>
        <v>0</v>
      </c>
      <c r="U330" s="76">
        <v>0.85</v>
      </c>
      <c r="V330" s="62">
        <v>94.6</v>
      </c>
      <c r="W330" s="62">
        <v>102.6</v>
      </c>
      <c r="X330" s="54">
        <f t="shared" si="79"/>
        <v>0.92188160676532771</v>
      </c>
      <c r="Y330" s="79">
        <v>0.1</v>
      </c>
      <c r="Z330" s="37">
        <v>91.3</v>
      </c>
      <c r="AA330" s="37">
        <v>102.4</v>
      </c>
      <c r="AB330" s="38">
        <f t="shared" si="80"/>
        <v>0.11215772179627603</v>
      </c>
      <c r="AC330" s="82">
        <v>0.05</v>
      </c>
      <c r="AD330" s="40">
        <v>98.7</v>
      </c>
      <c r="AE330" s="40">
        <v>101.7</v>
      </c>
      <c r="AF330" s="41">
        <f t="shared" si="81"/>
        <v>5.1519756838905778E-2</v>
      </c>
      <c r="AG330" s="42">
        <v>0</v>
      </c>
      <c r="AH330" s="43">
        <v>119.6</v>
      </c>
      <c r="AI330" s="43">
        <v>155.19999999999999</v>
      </c>
      <c r="AJ330" s="44">
        <f t="shared" si="82"/>
        <v>0</v>
      </c>
      <c r="AK330" s="45">
        <v>0</v>
      </c>
      <c r="AL330" s="46">
        <v>1</v>
      </c>
      <c r="AM330" s="46">
        <v>1</v>
      </c>
      <c r="AN330" s="47">
        <f t="shared" si="83"/>
        <v>0</v>
      </c>
      <c r="AO330" s="48">
        <f t="shared" si="84"/>
        <v>1</v>
      </c>
    </row>
    <row r="331" spans="1:41" s="49" customFormat="1" x14ac:dyDescent="0.3">
      <c r="A331" s="30" t="s">
        <v>91</v>
      </c>
      <c r="B331" s="71" t="s">
        <v>223</v>
      </c>
      <c r="C331" s="69">
        <v>13.64</v>
      </c>
      <c r="D331" s="69">
        <f t="shared" si="85"/>
        <v>11.860869565217392</v>
      </c>
      <c r="E331" s="31"/>
      <c r="F331" s="66">
        <f t="shared" si="73"/>
        <v>10.081739130434784</v>
      </c>
      <c r="G331" s="68">
        <f t="shared" si="74"/>
        <v>1.0855590854005095</v>
      </c>
      <c r="H331" s="67">
        <f t="shared" si="75"/>
        <v>1.7791304347826087</v>
      </c>
      <c r="I331" s="66">
        <f t="shared" si="76"/>
        <v>12.72345394446392</v>
      </c>
      <c r="J331" s="32"/>
      <c r="K331" s="70">
        <f t="shared" si="77"/>
        <v>14.631972036133506</v>
      </c>
      <c r="L331" s="56">
        <f t="shared" si="86"/>
        <v>0.9919720361335056</v>
      </c>
      <c r="M331" s="57">
        <f t="shared" si="87"/>
        <v>7.2725222590432959E-2</v>
      </c>
      <c r="N331" s="60"/>
      <c r="O331" s="70"/>
      <c r="P331" s="33"/>
      <c r="Q331" s="73">
        <v>0</v>
      </c>
      <c r="R331" s="61">
        <v>15.63</v>
      </c>
      <c r="S331" s="61">
        <v>18.214700000000001</v>
      </c>
      <c r="T331" s="35">
        <f t="shared" si="78"/>
        <v>0</v>
      </c>
      <c r="U331" s="76">
        <v>0.85</v>
      </c>
      <c r="V331" s="62">
        <v>94.6</v>
      </c>
      <c r="W331" s="62">
        <v>102.6</v>
      </c>
      <c r="X331" s="54">
        <f t="shared" si="79"/>
        <v>0.92188160676532771</v>
      </c>
      <c r="Y331" s="79">
        <v>0.1</v>
      </c>
      <c r="Z331" s="37">
        <v>91.3</v>
      </c>
      <c r="AA331" s="37">
        <v>102.4</v>
      </c>
      <c r="AB331" s="38">
        <f t="shared" si="80"/>
        <v>0.11215772179627603</v>
      </c>
      <c r="AC331" s="82">
        <v>0.05</v>
      </c>
      <c r="AD331" s="40">
        <v>98.7</v>
      </c>
      <c r="AE331" s="40">
        <v>101.7</v>
      </c>
      <c r="AF331" s="41">
        <f t="shared" si="81"/>
        <v>5.1519756838905778E-2</v>
      </c>
      <c r="AG331" s="42">
        <v>0</v>
      </c>
      <c r="AH331" s="43">
        <v>119.6</v>
      </c>
      <c r="AI331" s="43">
        <v>155.19999999999999</v>
      </c>
      <c r="AJ331" s="44">
        <f t="shared" si="82"/>
        <v>0</v>
      </c>
      <c r="AK331" s="45">
        <v>0</v>
      </c>
      <c r="AL331" s="46">
        <v>1</v>
      </c>
      <c r="AM331" s="46">
        <v>1</v>
      </c>
      <c r="AN331" s="47">
        <f t="shared" si="83"/>
        <v>0</v>
      </c>
      <c r="AO331" s="48">
        <f t="shared" si="84"/>
        <v>1</v>
      </c>
    </row>
    <row r="332" spans="1:41" s="49" customFormat="1" x14ac:dyDescent="0.3">
      <c r="A332" s="30" t="s">
        <v>92</v>
      </c>
      <c r="B332" s="71" t="s">
        <v>223</v>
      </c>
      <c r="C332" s="69">
        <v>14.19</v>
      </c>
      <c r="D332" s="69">
        <f t="shared" si="85"/>
        <v>12.339130434782609</v>
      </c>
      <c r="E332" s="31"/>
      <c r="F332" s="66">
        <f t="shared" si="73"/>
        <v>10.488260869565217</v>
      </c>
      <c r="G332" s="68">
        <f t="shared" si="74"/>
        <v>1.0855590854005095</v>
      </c>
      <c r="H332" s="67">
        <f t="shared" si="75"/>
        <v>1.8508695652173912</v>
      </c>
      <c r="I332" s="66">
        <f t="shared" si="76"/>
        <v>13.23649644222456</v>
      </c>
      <c r="J332" s="32"/>
      <c r="K332" s="70">
        <f t="shared" si="77"/>
        <v>15.221970908558243</v>
      </c>
      <c r="L332" s="56">
        <f t="shared" si="86"/>
        <v>1.0319709085582431</v>
      </c>
      <c r="M332" s="57">
        <f t="shared" si="87"/>
        <v>7.2725222590432917E-2</v>
      </c>
      <c r="N332" s="60"/>
      <c r="O332" s="70"/>
      <c r="P332" s="33"/>
      <c r="Q332" s="73">
        <v>0</v>
      </c>
      <c r="R332" s="61">
        <v>15.63</v>
      </c>
      <c r="S332" s="61">
        <v>18.214700000000001</v>
      </c>
      <c r="T332" s="35">
        <f t="shared" si="78"/>
        <v>0</v>
      </c>
      <c r="U332" s="76">
        <v>0.85</v>
      </c>
      <c r="V332" s="62">
        <v>94.6</v>
      </c>
      <c r="W332" s="62">
        <v>102.6</v>
      </c>
      <c r="X332" s="54">
        <f t="shared" si="79"/>
        <v>0.92188160676532771</v>
      </c>
      <c r="Y332" s="79">
        <v>0.1</v>
      </c>
      <c r="Z332" s="37">
        <v>91.3</v>
      </c>
      <c r="AA332" s="37">
        <v>102.4</v>
      </c>
      <c r="AB332" s="38">
        <f t="shared" si="80"/>
        <v>0.11215772179627603</v>
      </c>
      <c r="AC332" s="82">
        <v>0.05</v>
      </c>
      <c r="AD332" s="40">
        <v>98.7</v>
      </c>
      <c r="AE332" s="40">
        <v>101.7</v>
      </c>
      <c r="AF332" s="41">
        <f t="shared" si="81"/>
        <v>5.1519756838905778E-2</v>
      </c>
      <c r="AG332" s="42">
        <v>0</v>
      </c>
      <c r="AH332" s="43">
        <v>119.6</v>
      </c>
      <c r="AI332" s="43">
        <v>155.19999999999999</v>
      </c>
      <c r="AJ332" s="44">
        <f t="shared" si="82"/>
        <v>0</v>
      </c>
      <c r="AK332" s="45">
        <v>0</v>
      </c>
      <c r="AL332" s="46">
        <v>1</v>
      </c>
      <c r="AM332" s="46">
        <v>1</v>
      </c>
      <c r="AN332" s="47">
        <f t="shared" si="83"/>
        <v>0</v>
      </c>
      <c r="AO332" s="48">
        <f t="shared" si="84"/>
        <v>1</v>
      </c>
    </row>
    <row r="333" spans="1:41" s="49" customFormat="1" x14ac:dyDescent="0.3">
      <c r="A333" s="30" t="s">
        <v>93</v>
      </c>
      <c r="B333" s="71" t="s">
        <v>223</v>
      </c>
      <c r="C333" s="69">
        <v>14.79</v>
      </c>
      <c r="D333" s="69">
        <f t="shared" si="85"/>
        <v>12.860869565217392</v>
      </c>
      <c r="E333" s="31"/>
      <c r="F333" s="66">
        <f t="shared" si="73"/>
        <v>10.931739130434783</v>
      </c>
      <c r="G333" s="68">
        <f t="shared" si="74"/>
        <v>1.0855590854005095</v>
      </c>
      <c r="H333" s="67">
        <f t="shared" si="75"/>
        <v>1.9291304347826088</v>
      </c>
      <c r="I333" s="66">
        <f t="shared" si="76"/>
        <v>13.796179167054353</v>
      </c>
      <c r="J333" s="32"/>
      <c r="K333" s="70">
        <f t="shared" si="77"/>
        <v>15.865606042112505</v>
      </c>
      <c r="L333" s="56">
        <f t="shared" si="86"/>
        <v>1.075606042112506</v>
      </c>
      <c r="M333" s="57">
        <f t="shared" si="87"/>
        <v>7.2725222590433139E-2</v>
      </c>
      <c r="N333" s="60"/>
      <c r="O333" s="70"/>
      <c r="P333" s="33"/>
      <c r="Q333" s="73">
        <v>0</v>
      </c>
      <c r="R333" s="61">
        <v>15.63</v>
      </c>
      <c r="S333" s="61">
        <v>18.214700000000001</v>
      </c>
      <c r="T333" s="35">
        <f t="shared" si="78"/>
        <v>0</v>
      </c>
      <c r="U333" s="76">
        <v>0.85</v>
      </c>
      <c r="V333" s="62">
        <v>94.6</v>
      </c>
      <c r="W333" s="62">
        <v>102.6</v>
      </c>
      <c r="X333" s="54">
        <f t="shared" si="79"/>
        <v>0.92188160676532771</v>
      </c>
      <c r="Y333" s="79">
        <v>0.1</v>
      </c>
      <c r="Z333" s="37">
        <v>91.3</v>
      </c>
      <c r="AA333" s="37">
        <v>102.4</v>
      </c>
      <c r="AB333" s="38">
        <f t="shared" si="80"/>
        <v>0.11215772179627603</v>
      </c>
      <c r="AC333" s="82">
        <v>0.05</v>
      </c>
      <c r="AD333" s="40">
        <v>98.7</v>
      </c>
      <c r="AE333" s="40">
        <v>101.7</v>
      </c>
      <c r="AF333" s="41">
        <f t="shared" si="81"/>
        <v>5.1519756838905778E-2</v>
      </c>
      <c r="AG333" s="42">
        <v>0</v>
      </c>
      <c r="AH333" s="43">
        <v>119.6</v>
      </c>
      <c r="AI333" s="43">
        <v>155.19999999999999</v>
      </c>
      <c r="AJ333" s="44">
        <f t="shared" si="82"/>
        <v>0</v>
      </c>
      <c r="AK333" s="45">
        <v>0</v>
      </c>
      <c r="AL333" s="46">
        <v>1</v>
      </c>
      <c r="AM333" s="46">
        <v>1</v>
      </c>
      <c r="AN333" s="47">
        <f t="shared" si="83"/>
        <v>0</v>
      </c>
      <c r="AO333" s="48">
        <f t="shared" si="84"/>
        <v>1</v>
      </c>
    </row>
    <row r="334" spans="1:41" s="49" customFormat="1" x14ac:dyDescent="0.3">
      <c r="A334" s="30" t="s">
        <v>94</v>
      </c>
      <c r="B334" s="71" t="s">
        <v>223</v>
      </c>
      <c r="C334" s="69">
        <v>15.28</v>
      </c>
      <c r="D334" s="69">
        <f t="shared" si="85"/>
        <v>13.28695652173913</v>
      </c>
      <c r="E334" s="31"/>
      <c r="F334" s="66">
        <f t="shared" si="73"/>
        <v>11.293913043478261</v>
      </c>
      <c r="G334" s="68">
        <f t="shared" si="74"/>
        <v>1.0855590854005095</v>
      </c>
      <c r="H334" s="67">
        <f t="shared" si="75"/>
        <v>1.9930434782608695</v>
      </c>
      <c r="I334" s="66">
        <f t="shared" si="76"/>
        <v>14.253253392332015</v>
      </c>
      <c r="J334" s="32"/>
      <c r="K334" s="70">
        <f t="shared" si="77"/>
        <v>16.391241401181816</v>
      </c>
      <c r="L334" s="56">
        <f t="shared" si="86"/>
        <v>1.1112414011818164</v>
      </c>
      <c r="M334" s="57">
        <f t="shared" si="87"/>
        <v>7.2725222590433014E-2</v>
      </c>
      <c r="N334" s="60"/>
      <c r="O334" s="70"/>
      <c r="P334" s="33"/>
      <c r="Q334" s="73">
        <v>0</v>
      </c>
      <c r="R334" s="61">
        <v>15.63</v>
      </c>
      <c r="S334" s="61">
        <v>18.214700000000001</v>
      </c>
      <c r="T334" s="35">
        <f t="shared" si="78"/>
        <v>0</v>
      </c>
      <c r="U334" s="76">
        <v>0.85</v>
      </c>
      <c r="V334" s="62">
        <v>94.6</v>
      </c>
      <c r="W334" s="62">
        <v>102.6</v>
      </c>
      <c r="X334" s="54">
        <f t="shared" si="79"/>
        <v>0.92188160676532771</v>
      </c>
      <c r="Y334" s="79">
        <v>0.1</v>
      </c>
      <c r="Z334" s="37">
        <v>91.3</v>
      </c>
      <c r="AA334" s="37">
        <v>102.4</v>
      </c>
      <c r="AB334" s="38">
        <f t="shared" si="80"/>
        <v>0.11215772179627603</v>
      </c>
      <c r="AC334" s="82">
        <v>0.05</v>
      </c>
      <c r="AD334" s="40">
        <v>98.7</v>
      </c>
      <c r="AE334" s="40">
        <v>101.7</v>
      </c>
      <c r="AF334" s="41">
        <f t="shared" si="81"/>
        <v>5.1519756838905778E-2</v>
      </c>
      <c r="AG334" s="42">
        <v>0</v>
      </c>
      <c r="AH334" s="43">
        <v>119.6</v>
      </c>
      <c r="AI334" s="43">
        <v>155.19999999999999</v>
      </c>
      <c r="AJ334" s="44">
        <f t="shared" si="82"/>
        <v>0</v>
      </c>
      <c r="AK334" s="45">
        <v>0</v>
      </c>
      <c r="AL334" s="46">
        <v>1</v>
      </c>
      <c r="AM334" s="46">
        <v>1</v>
      </c>
      <c r="AN334" s="47">
        <f t="shared" si="83"/>
        <v>0</v>
      </c>
      <c r="AO334" s="48">
        <f t="shared" si="84"/>
        <v>1</v>
      </c>
    </row>
    <row r="335" spans="1:41" s="49" customFormat="1" x14ac:dyDescent="0.3">
      <c r="A335" s="30" t="s">
        <v>95</v>
      </c>
      <c r="B335" s="71" t="s">
        <v>223</v>
      </c>
      <c r="C335" s="69">
        <v>22.53</v>
      </c>
      <c r="D335" s="69">
        <f t="shared" si="85"/>
        <v>19.591304347826089</v>
      </c>
      <c r="E335" s="31"/>
      <c r="F335" s="66">
        <f t="shared" si="73"/>
        <v>16.652608695652177</v>
      </c>
      <c r="G335" s="68">
        <f t="shared" si="74"/>
        <v>1.0855590854005095</v>
      </c>
      <c r="H335" s="67">
        <f t="shared" si="75"/>
        <v>2.9386956521739132</v>
      </c>
      <c r="I335" s="66">
        <f t="shared" si="76"/>
        <v>21.01608631735866</v>
      </c>
      <c r="J335" s="32"/>
      <c r="K335" s="70">
        <f t="shared" si="77"/>
        <v>24.168499264962456</v>
      </c>
      <c r="L335" s="56">
        <f t="shared" si="86"/>
        <v>1.638499264962455</v>
      </c>
      <c r="M335" s="57">
        <f t="shared" si="87"/>
        <v>7.2725222590432972E-2</v>
      </c>
      <c r="N335" s="60"/>
      <c r="O335" s="70"/>
      <c r="P335" s="33"/>
      <c r="Q335" s="73">
        <v>0</v>
      </c>
      <c r="R335" s="61">
        <v>15.63</v>
      </c>
      <c r="S335" s="61">
        <v>18.214700000000001</v>
      </c>
      <c r="T335" s="35">
        <f t="shared" si="78"/>
        <v>0</v>
      </c>
      <c r="U335" s="76">
        <v>0.85</v>
      </c>
      <c r="V335" s="62">
        <v>94.6</v>
      </c>
      <c r="W335" s="62">
        <v>102.6</v>
      </c>
      <c r="X335" s="54">
        <f t="shared" si="79"/>
        <v>0.92188160676532771</v>
      </c>
      <c r="Y335" s="79">
        <v>0.1</v>
      </c>
      <c r="Z335" s="37">
        <v>91.3</v>
      </c>
      <c r="AA335" s="37">
        <v>102.4</v>
      </c>
      <c r="AB335" s="38">
        <f t="shared" si="80"/>
        <v>0.11215772179627603</v>
      </c>
      <c r="AC335" s="82">
        <v>0.05</v>
      </c>
      <c r="AD335" s="40">
        <v>98.7</v>
      </c>
      <c r="AE335" s="40">
        <v>101.7</v>
      </c>
      <c r="AF335" s="41">
        <f t="shared" si="81"/>
        <v>5.1519756838905778E-2</v>
      </c>
      <c r="AG335" s="42">
        <v>0</v>
      </c>
      <c r="AH335" s="43">
        <v>119.6</v>
      </c>
      <c r="AI335" s="43">
        <v>155.19999999999999</v>
      </c>
      <c r="AJ335" s="44">
        <f t="shared" si="82"/>
        <v>0</v>
      </c>
      <c r="AK335" s="45">
        <v>0</v>
      </c>
      <c r="AL335" s="46">
        <v>1</v>
      </c>
      <c r="AM335" s="46">
        <v>1</v>
      </c>
      <c r="AN335" s="47">
        <f t="shared" si="83"/>
        <v>0</v>
      </c>
      <c r="AO335" s="48">
        <f t="shared" si="84"/>
        <v>1</v>
      </c>
    </row>
    <row r="336" spans="1:41" s="49" customFormat="1" x14ac:dyDescent="0.3">
      <c r="A336" s="30" t="s">
        <v>96</v>
      </c>
      <c r="B336" s="71" t="s">
        <v>223</v>
      </c>
      <c r="C336" s="69">
        <v>24.35</v>
      </c>
      <c r="D336" s="69">
        <f t="shared" si="85"/>
        <v>21.173913043478265</v>
      </c>
      <c r="E336" s="31"/>
      <c r="F336" s="66">
        <f t="shared" si="73"/>
        <v>17.997826086956525</v>
      </c>
      <c r="G336" s="68">
        <f t="shared" si="74"/>
        <v>1.0855590854005095</v>
      </c>
      <c r="H336" s="67">
        <f t="shared" si="75"/>
        <v>3.1760869565217398</v>
      </c>
      <c r="I336" s="66">
        <f t="shared" si="76"/>
        <v>22.713790582675696</v>
      </c>
      <c r="J336" s="32"/>
      <c r="K336" s="70">
        <f t="shared" si="77"/>
        <v>26.120859170077047</v>
      </c>
      <c r="L336" s="56">
        <f t="shared" si="86"/>
        <v>1.7708591700770455</v>
      </c>
      <c r="M336" s="57">
        <f t="shared" si="87"/>
        <v>7.2725222590433083E-2</v>
      </c>
      <c r="N336" s="60"/>
      <c r="O336" s="70"/>
      <c r="P336" s="33"/>
      <c r="Q336" s="73">
        <v>0</v>
      </c>
      <c r="R336" s="61">
        <v>15.63</v>
      </c>
      <c r="S336" s="61">
        <v>18.214700000000001</v>
      </c>
      <c r="T336" s="35">
        <f t="shared" si="78"/>
        <v>0</v>
      </c>
      <c r="U336" s="76">
        <v>0.85</v>
      </c>
      <c r="V336" s="62">
        <v>94.6</v>
      </c>
      <c r="W336" s="62">
        <v>102.6</v>
      </c>
      <c r="X336" s="54">
        <f t="shared" si="79"/>
        <v>0.92188160676532771</v>
      </c>
      <c r="Y336" s="79">
        <v>0.1</v>
      </c>
      <c r="Z336" s="37">
        <v>91.3</v>
      </c>
      <c r="AA336" s="37">
        <v>102.4</v>
      </c>
      <c r="AB336" s="38">
        <f t="shared" si="80"/>
        <v>0.11215772179627603</v>
      </c>
      <c r="AC336" s="82">
        <v>0.05</v>
      </c>
      <c r="AD336" s="40">
        <v>98.7</v>
      </c>
      <c r="AE336" s="40">
        <v>101.7</v>
      </c>
      <c r="AF336" s="41">
        <f t="shared" si="81"/>
        <v>5.1519756838905778E-2</v>
      </c>
      <c r="AG336" s="42">
        <v>0</v>
      </c>
      <c r="AH336" s="43">
        <v>119.6</v>
      </c>
      <c r="AI336" s="43">
        <v>155.19999999999999</v>
      </c>
      <c r="AJ336" s="44">
        <f t="shared" si="82"/>
        <v>0</v>
      </c>
      <c r="AK336" s="45">
        <v>0</v>
      </c>
      <c r="AL336" s="46">
        <v>1</v>
      </c>
      <c r="AM336" s="46">
        <v>1</v>
      </c>
      <c r="AN336" s="47">
        <f t="shared" si="83"/>
        <v>0</v>
      </c>
      <c r="AO336" s="48">
        <f t="shared" si="84"/>
        <v>1</v>
      </c>
    </row>
    <row r="337" spans="1:41" s="49" customFormat="1" x14ac:dyDescent="0.3">
      <c r="A337" s="30" t="s">
        <v>97</v>
      </c>
      <c r="B337" s="71" t="s">
        <v>223</v>
      </c>
      <c r="C337" s="69">
        <v>24.87</v>
      </c>
      <c r="D337" s="69">
        <f t="shared" si="85"/>
        <v>21.626086956521743</v>
      </c>
      <c r="E337" s="31"/>
      <c r="F337" s="66">
        <f t="shared" si="73"/>
        <v>18.382173913043481</v>
      </c>
      <c r="G337" s="68">
        <f t="shared" si="74"/>
        <v>1.0855590854005095</v>
      </c>
      <c r="H337" s="67">
        <f t="shared" si="75"/>
        <v>3.2439130434782615</v>
      </c>
      <c r="I337" s="66">
        <f t="shared" si="76"/>
        <v>23.198848944194847</v>
      </c>
      <c r="J337" s="32"/>
      <c r="K337" s="70">
        <f t="shared" si="77"/>
        <v>26.678676285824071</v>
      </c>
      <c r="L337" s="56">
        <f t="shared" si="86"/>
        <v>1.8086762858240704</v>
      </c>
      <c r="M337" s="57">
        <f t="shared" si="87"/>
        <v>7.272522259043307E-2</v>
      </c>
      <c r="N337" s="60"/>
      <c r="O337" s="70"/>
      <c r="P337" s="33"/>
      <c r="Q337" s="73">
        <v>0</v>
      </c>
      <c r="R337" s="61">
        <v>15.63</v>
      </c>
      <c r="S337" s="61">
        <v>18.214700000000001</v>
      </c>
      <c r="T337" s="35">
        <f t="shared" si="78"/>
        <v>0</v>
      </c>
      <c r="U337" s="76">
        <v>0.85</v>
      </c>
      <c r="V337" s="62">
        <v>94.6</v>
      </c>
      <c r="W337" s="62">
        <v>102.6</v>
      </c>
      <c r="X337" s="54">
        <f t="shared" si="79"/>
        <v>0.92188160676532771</v>
      </c>
      <c r="Y337" s="79">
        <v>0.1</v>
      </c>
      <c r="Z337" s="37">
        <v>91.3</v>
      </c>
      <c r="AA337" s="37">
        <v>102.4</v>
      </c>
      <c r="AB337" s="38">
        <f t="shared" si="80"/>
        <v>0.11215772179627603</v>
      </c>
      <c r="AC337" s="82">
        <v>0.05</v>
      </c>
      <c r="AD337" s="40">
        <v>98.7</v>
      </c>
      <c r="AE337" s="40">
        <v>101.7</v>
      </c>
      <c r="AF337" s="41">
        <f t="shared" si="81"/>
        <v>5.1519756838905778E-2</v>
      </c>
      <c r="AG337" s="42">
        <v>0</v>
      </c>
      <c r="AH337" s="43">
        <v>119.6</v>
      </c>
      <c r="AI337" s="43">
        <v>155.19999999999999</v>
      </c>
      <c r="AJ337" s="44">
        <f t="shared" si="82"/>
        <v>0</v>
      </c>
      <c r="AK337" s="45">
        <v>0</v>
      </c>
      <c r="AL337" s="46">
        <v>1</v>
      </c>
      <c r="AM337" s="46">
        <v>1</v>
      </c>
      <c r="AN337" s="47">
        <f t="shared" si="83"/>
        <v>0</v>
      </c>
      <c r="AO337" s="48">
        <f t="shared" si="84"/>
        <v>1</v>
      </c>
    </row>
    <row r="338" spans="1:41" s="49" customFormat="1" x14ac:dyDescent="0.3">
      <c r="A338" s="30" t="s">
        <v>98</v>
      </c>
      <c r="B338" s="71" t="s">
        <v>223</v>
      </c>
      <c r="C338" s="69">
        <v>25.33</v>
      </c>
      <c r="D338" s="69">
        <f t="shared" si="85"/>
        <v>22.026086956521738</v>
      </c>
      <c r="E338" s="31"/>
      <c r="F338" s="66">
        <f t="shared" si="73"/>
        <v>18.722173913043477</v>
      </c>
      <c r="G338" s="68">
        <f t="shared" si="74"/>
        <v>1.0855590854005095</v>
      </c>
      <c r="H338" s="67">
        <f t="shared" si="75"/>
        <v>3.3039130434782606</v>
      </c>
      <c r="I338" s="66">
        <f t="shared" si="76"/>
        <v>23.627939033231016</v>
      </c>
      <c r="J338" s="32"/>
      <c r="K338" s="70">
        <f t="shared" si="77"/>
        <v>27.172129888215665</v>
      </c>
      <c r="L338" s="56">
        <f t="shared" si="86"/>
        <v>1.8421298882156663</v>
      </c>
      <c r="M338" s="57">
        <f t="shared" si="87"/>
        <v>7.2725222590432945E-2</v>
      </c>
      <c r="N338" s="60"/>
      <c r="O338" s="70"/>
      <c r="P338" s="33"/>
      <c r="Q338" s="73">
        <v>0</v>
      </c>
      <c r="R338" s="61">
        <v>15.63</v>
      </c>
      <c r="S338" s="61">
        <v>18.214700000000001</v>
      </c>
      <c r="T338" s="35">
        <f t="shared" si="78"/>
        <v>0</v>
      </c>
      <c r="U338" s="76">
        <v>0.85</v>
      </c>
      <c r="V338" s="62">
        <v>94.6</v>
      </c>
      <c r="W338" s="62">
        <v>102.6</v>
      </c>
      <c r="X338" s="54">
        <f t="shared" si="79"/>
        <v>0.92188160676532771</v>
      </c>
      <c r="Y338" s="79">
        <v>0.1</v>
      </c>
      <c r="Z338" s="37">
        <v>91.3</v>
      </c>
      <c r="AA338" s="37">
        <v>102.4</v>
      </c>
      <c r="AB338" s="38">
        <f t="shared" si="80"/>
        <v>0.11215772179627603</v>
      </c>
      <c r="AC338" s="82">
        <v>0.05</v>
      </c>
      <c r="AD338" s="40">
        <v>98.7</v>
      </c>
      <c r="AE338" s="40">
        <v>101.7</v>
      </c>
      <c r="AF338" s="41">
        <f t="shared" si="81"/>
        <v>5.1519756838905778E-2</v>
      </c>
      <c r="AG338" s="42">
        <v>0</v>
      </c>
      <c r="AH338" s="43">
        <v>119.6</v>
      </c>
      <c r="AI338" s="43">
        <v>155.19999999999999</v>
      </c>
      <c r="AJ338" s="44">
        <f t="shared" si="82"/>
        <v>0</v>
      </c>
      <c r="AK338" s="45">
        <v>0</v>
      </c>
      <c r="AL338" s="46">
        <v>1</v>
      </c>
      <c r="AM338" s="46">
        <v>1</v>
      </c>
      <c r="AN338" s="47">
        <f t="shared" si="83"/>
        <v>0</v>
      </c>
      <c r="AO338" s="48">
        <f t="shared" si="84"/>
        <v>1</v>
      </c>
    </row>
    <row r="339" spans="1:41" s="49" customFormat="1" x14ac:dyDescent="0.3">
      <c r="A339" s="30" t="s">
        <v>99</v>
      </c>
      <c r="B339" s="71" t="s">
        <v>223</v>
      </c>
      <c r="C339" s="69">
        <v>25.53</v>
      </c>
      <c r="D339" s="69">
        <f t="shared" si="85"/>
        <v>22.200000000000003</v>
      </c>
      <c r="E339" s="31"/>
      <c r="F339" s="66">
        <f t="shared" si="73"/>
        <v>18.87</v>
      </c>
      <c r="G339" s="68">
        <f t="shared" si="74"/>
        <v>1.0855590854005095</v>
      </c>
      <c r="H339" s="67">
        <f t="shared" si="75"/>
        <v>3.3300000000000005</v>
      </c>
      <c r="I339" s="66">
        <f t="shared" si="76"/>
        <v>23.814499941507616</v>
      </c>
      <c r="J339" s="32"/>
      <c r="K339" s="70">
        <f t="shared" si="77"/>
        <v>27.386674932733758</v>
      </c>
      <c r="L339" s="56">
        <f t="shared" si="86"/>
        <v>1.8566749327337568</v>
      </c>
      <c r="M339" s="57">
        <f t="shared" si="87"/>
        <v>7.2725222590433083E-2</v>
      </c>
      <c r="N339" s="60"/>
      <c r="O339" s="70"/>
      <c r="P339" s="33"/>
      <c r="Q339" s="73">
        <v>0</v>
      </c>
      <c r="R339" s="61">
        <v>15.63</v>
      </c>
      <c r="S339" s="61">
        <v>18.214700000000001</v>
      </c>
      <c r="T339" s="35">
        <f t="shared" si="78"/>
        <v>0</v>
      </c>
      <c r="U339" s="76">
        <v>0.85</v>
      </c>
      <c r="V339" s="62">
        <v>94.6</v>
      </c>
      <c r="W339" s="62">
        <v>102.6</v>
      </c>
      <c r="X339" s="54">
        <f t="shared" si="79"/>
        <v>0.92188160676532771</v>
      </c>
      <c r="Y339" s="79">
        <v>0.1</v>
      </c>
      <c r="Z339" s="37">
        <v>91.3</v>
      </c>
      <c r="AA339" s="37">
        <v>102.4</v>
      </c>
      <c r="AB339" s="38">
        <f t="shared" si="80"/>
        <v>0.11215772179627603</v>
      </c>
      <c r="AC339" s="82">
        <v>0.05</v>
      </c>
      <c r="AD339" s="40">
        <v>98.7</v>
      </c>
      <c r="AE339" s="40">
        <v>101.7</v>
      </c>
      <c r="AF339" s="41">
        <f t="shared" si="81"/>
        <v>5.1519756838905778E-2</v>
      </c>
      <c r="AG339" s="42">
        <v>0</v>
      </c>
      <c r="AH339" s="43">
        <v>119.6</v>
      </c>
      <c r="AI339" s="43">
        <v>155.19999999999999</v>
      </c>
      <c r="AJ339" s="44">
        <f t="shared" si="82"/>
        <v>0</v>
      </c>
      <c r="AK339" s="45">
        <v>0</v>
      </c>
      <c r="AL339" s="46">
        <v>1</v>
      </c>
      <c r="AM339" s="46">
        <v>1</v>
      </c>
      <c r="AN339" s="47">
        <f t="shared" si="83"/>
        <v>0</v>
      </c>
      <c r="AO339" s="48">
        <f t="shared" si="84"/>
        <v>1</v>
      </c>
    </row>
    <row r="340" spans="1:41" s="49" customFormat="1" x14ac:dyDescent="0.3">
      <c r="A340" s="30" t="s">
        <v>100</v>
      </c>
      <c r="B340" s="71" t="s">
        <v>223</v>
      </c>
      <c r="C340" s="69">
        <v>25.73</v>
      </c>
      <c r="D340" s="69">
        <f t="shared" si="85"/>
        <v>22.373913043478264</v>
      </c>
      <c r="E340" s="31"/>
      <c r="F340" s="66">
        <f t="shared" si="73"/>
        <v>19.017826086956525</v>
      </c>
      <c r="G340" s="68">
        <f t="shared" si="74"/>
        <v>1.0855590854005095</v>
      </c>
      <c r="H340" s="67">
        <f t="shared" si="75"/>
        <v>3.3560869565217395</v>
      </c>
      <c r="I340" s="66">
        <f t="shared" si="76"/>
        <v>24.001060849784214</v>
      </c>
      <c r="J340" s="32"/>
      <c r="K340" s="70">
        <f t="shared" si="77"/>
        <v>27.601219977251844</v>
      </c>
      <c r="L340" s="56">
        <f t="shared" si="86"/>
        <v>1.8712199772518439</v>
      </c>
      <c r="M340" s="57">
        <f t="shared" si="87"/>
        <v>7.2725222590433111E-2</v>
      </c>
      <c r="N340" s="60"/>
      <c r="O340" s="70"/>
      <c r="P340" s="33"/>
      <c r="Q340" s="73">
        <v>0</v>
      </c>
      <c r="R340" s="61">
        <v>15.63</v>
      </c>
      <c r="S340" s="61">
        <v>18.214700000000001</v>
      </c>
      <c r="T340" s="35">
        <f t="shared" si="78"/>
        <v>0</v>
      </c>
      <c r="U340" s="76">
        <v>0.85</v>
      </c>
      <c r="V340" s="62">
        <v>94.6</v>
      </c>
      <c r="W340" s="62">
        <v>102.6</v>
      </c>
      <c r="X340" s="54">
        <f t="shared" si="79"/>
        <v>0.92188160676532771</v>
      </c>
      <c r="Y340" s="79">
        <v>0.1</v>
      </c>
      <c r="Z340" s="37">
        <v>91.3</v>
      </c>
      <c r="AA340" s="37">
        <v>102.4</v>
      </c>
      <c r="AB340" s="38">
        <f t="shared" si="80"/>
        <v>0.11215772179627603</v>
      </c>
      <c r="AC340" s="82">
        <v>0.05</v>
      </c>
      <c r="AD340" s="40">
        <v>98.7</v>
      </c>
      <c r="AE340" s="40">
        <v>101.7</v>
      </c>
      <c r="AF340" s="41">
        <f t="shared" si="81"/>
        <v>5.1519756838905778E-2</v>
      </c>
      <c r="AG340" s="42">
        <v>0</v>
      </c>
      <c r="AH340" s="43">
        <v>119.6</v>
      </c>
      <c r="AI340" s="43">
        <v>155.19999999999999</v>
      </c>
      <c r="AJ340" s="44">
        <f t="shared" si="82"/>
        <v>0</v>
      </c>
      <c r="AK340" s="45">
        <v>0</v>
      </c>
      <c r="AL340" s="46">
        <v>1</v>
      </c>
      <c r="AM340" s="46">
        <v>1</v>
      </c>
      <c r="AN340" s="47">
        <f t="shared" si="83"/>
        <v>0</v>
      </c>
      <c r="AO340" s="48">
        <f t="shared" si="84"/>
        <v>1</v>
      </c>
    </row>
    <row r="341" spans="1:41" s="49" customFormat="1" x14ac:dyDescent="0.3">
      <c r="A341" s="30" t="s">
        <v>221</v>
      </c>
      <c r="B341" s="71" t="s">
        <v>223</v>
      </c>
      <c r="C341" s="69">
        <v>22</v>
      </c>
      <c r="D341" s="69">
        <f t="shared" si="85"/>
        <v>19.130434782608699</v>
      </c>
      <c r="E341" s="31"/>
      <c r="F341" s="66">
        <f t="shared" ref="F341:F402" si="88">D341*85%</f>
        <v>16.260869565217394</v>
      </c>
      <c r="G341" s="68">
        <f t="shared" ref="G341:G402" si="89">T341+X341+AB341+AF341+AJ341+AN341</f>
        <v>1.0855590854005095</v>
      </c>
      <c r="H341" s="67">
        <f t="shared" ref="H341:H402" si="90">D341*15%</f>
        <v>2.8695652173913047</v>
      </c>
      <c r="I341" s="66">
        <f t="shared" ref="I341:I402" si="91">(F341*G341)+H341</f>
        <v>20.521699910425678</v>
      </c>
      <c r="J341" s="32"/>
      <c r="K341" s="70">
        <f t="shared" ref="K341:K402" si="92">I341*1.15</f>
        <v>23.599954896989527</v>
      </c>
      <c r="L341" s="56">
        <f t="shared" si="86"/>
        <v>1.5999548969895265</v>
      </c>
      <c r="M341" s="57">
        <f t="shared" si="87"/>
        <v>7.2725222590433028E-2</v>
      </c>
      <c r="N341" s="60"/>
      <c r="O341" s="70"/>
      <c r="P341" s="33"/>
      <c r="Q341" s="73">
        <v>0</v>
      </c>
      <c r="R341" s="61">
        <v>15.63</v>
      </c>
      <c r="S341" s="61">
        <v>18.214700000000001</v>
      </c>
      <c r="T341" s="35">
        <f t="shared" ref="T341:T402" si="93">Q341*(S341/R341)</f>
        <v>0</v>
      </c>
      <c r="U341" s="76">
        <v>0.85</v>
      </c>
      <c r="V341" s="62">
        <v>94.6</v>
      </c>
      <c r="W341" s="62">
        <v>102.6</v>
      </c>
      <c r="X341" s="54">
        <f t="shared" ref="X341:X402" si="94">U341*(W341/V341)</f>
        <v>0.92188160676532771</v>
      </c>
      <c r="Y341" s="79">
        <v>0.1</v>
      </c>
      <c r="Z341" s="37">
        <v>91.3</v>
      </c>
      <c r="AA341" s="37">
        <v>102.4</v>
      </c>
      <c r="AB341" s="38">
        <f t="shared" ref="AB341:AB402" si="95">Y341*(AA341/Z341)</f>
        <v>0.11215772179627603</v>
      </c>
      <c r="AC341" s="82">
        <v>0.05</v>
      </c>
      <c r="AD341" s="40">
        <v>98.7</v>
      </c>
      <c r="AE341" s="40">
        <v>101.7</v>
      </c>
      <c r="AF341" s="41">
        <f t="shared" ref="AF341:AF402" si="96">AC341*(AE341/AD341)</f>
        <v>5.1519756838905778E-2</v>
      </c>
      <c r="AG341" s="42">
        <v>0</v>
      </c>
      <c r="AH341" s="43">
        <v>119.6</v>
      </c>
      <c r="AI341" s="43">
        <v>155.19999999999999</v>
      </c>
      <c r="AJ341" s="44">
        <f t="shared" ref="AJ341:AJ402" si="97">AG341*(AI341/AH341)</f>
        <v>0</v>
      </c>
      <c r="AK341" s="45">
        <v>0</v>
      </c>
      <c r="AL341" s="46">
        <v>1</v>
      </c>
      <c r="AM341" s="46">
        <v>1</v>
      </c>
      <c r="AN341" s="47">
        <f t="shared" ref="AN341:AN402" si="98">AK341*(AM341/AL341)</f>
        <v>0</v>
      </c>
      <c r="AO341" s="48">
        <f t="shared" ref="AO341:AO402" si="99">Q341+U341+Y341+AC341+AG341+AK341</f>
        <v>1</v>
      </c>
    </row>
    <row r="342" spans="1:41" s="49" customFormat="1" x14ac:dyDescent="0.3">
      <c r="A342" s="30" t="s">
        <v>222</v>
      </c>
      <c r="B342" s="71" t="s">
        <v>223</v>
      </c>
      <c r="C342" s="69">
        <v>22</v>
      </c>
      <c r="D342" s="69">
        <f t="shared" si="85"/>
        <v>19.130434782608699</v>
      </c>
      <c r="E342" s="31"/>
      <c r="F342" s="66">
        <f t="shared" si="88"/>
        <v>16.260869565217394</v>
      </c>
      <c r="G342" s="68">
        <f t="shared" si="89"/>
        <v>1.0855590854005095</v>
      </c>
      <c r="H342" s="67">
        <f t="shared" si="90"/>
        <v>2.8695652173913047</v>
      </c>
      <c r="I342" s="66">
        <f t="shared" si="91"/>
        <v>20.521699910425678</v>
      </c>
      <c r="J342" s="32"/>
      <c r="K342" s="70">
        <f t="shared" si="92"/>
        <v>23.599954896989527</v>
      </c>
      <c r="L342" s="56">
        <f t="shared" si="86"/>
        <v>1.5999548969895265</v>
      </c>
      <c r="M342" s="57">
        <f t="shared" si="87"/>
        <v>7.2725222590433028E-2</v>
      </c>
      <c r="N342" s="60"/>
      <c r="O342" s="70"/>
      <c r="P342" s="33"/>
      <c r="Q342" s="73">
        <v>0</v>
      </c>
      <c r="R342" s="61">
        <v>15.63</v>
      </c>
      <c r="S342" s="61">
        <v>18.214700000000001</v>
      </c>
      <c r="T342" s="35">
        <f t="shared" si="93"/>
        <v>0</v>
      </c>
      <c r="U342" s="76">
        <v>0.85</v>
      </c>
      <c r="V342" s="62">
        <v>94.6</v>
      </c>
      <c r="W342" s="62">
        <v>102.6</v>
      </c>
      <c r="X342" s="54">
        <f t="shared" si="94"/>
        <v>0.92188160676532771</v>
      </c>
      <c r="Y342" s="79">
        <v>0.1</v>
      </c>
      <c r="Z342" s="37">
        <v>91.3</v>
      </c>
      <c r="AA342" s="37">
        <v>102.4</v>
      </c>
      <c r="AB342" s="38">
        <f t="shared" si="95"/>
        <v>0.11215772179627603</v>
      </c>
      <c r="AC342" s="82">
        <v>0.05</v>
      </c>
      <c r="AD342" s="40">
        <v>98.7</v>
      </c>
      <c r="AE342" s="40">
        <v>101.7</v>
      </c>
      <c r="AF342" s="41">
        <f t="shared" si="96"/>
        <v>5.1519756838905778E-2</v>
      </c>
      <c r="AG342" s="42">
        <v>0</v>
      </c>
      <c r="AH342" s="43">
        <v>119.6</v>
      </c>
      <c r="AI342" s="43">
        <v>155.19999999999999</v>
      </c>
      <c r="AJ342" s="44">
        <f t="shared" si="97"/>
        <v>0</v>
      </c>
      <c r="AK342" s="45">
        <v>0</v>
      </c>
      <c r="AL342" s="46">
        <v>1</v>
      </c>
      <c r="AM342" s="46">
        <v>1</v>
      </c>
      <c r="AN342" s="47">
        <f t="shared" si="98"/>
        <v>0</v>
      </c>
      <c r="AO342" s="48">
        <f t="shared" si="99"/>
        <v>1</v>
      </c>
    </row>
    <row r="343" spans="1:41" s="49" customFormat="1" x14ac:dyDescent="0.3">
      <c r="A343" s="30" t="s">
        <v>200</v>
      </c>
      <c r="B343" s="71" t="s">
        <v>223</v>
      </c>
      <c r="C343" s="69">
        <v>1.02</v>
      </c>
      <c r="D343" s="69">
        <f t="shared" si="85"/>
        <v>0.88695652173913053</v>
      </c>
      <c r="E343" s="31"/>
      <c r="F343" s="66">
        <f t="shared" si="88"/>
        <v>0.75391304347826094</v>
      </c>
      <c r="G343" s="68">
        <f t="shared" si="89"/>
        <v>1.0855590854005095</v>
      </c>
      <c r="H343" s="67">
        <f t="shared" si="90"/>
        <v>0.13304347826086957</v>
      </c>
      <c r="I343" s="66">
        <f t="shared" si="91"/>
        <v>0.95146063221064514</v>
      </c>
      <c r="J343" s="32"/>
      <c r="K343" s="70">
        <f t="shared" si="92"/>
        <v>1.0941797270422418</v>
      </c>
      <c r="L343" s="56">
        <f t="shared" si="86"/>
        <v>7.4179727042241739E-2</v>
      </c>
      <c r="M343" s="57">
        <f t="shared" si="87"/>
        <v>7.272522259043307E-2</v>
      </c>
      <c r="N343" s="60"/>
      <c r="O343" s="70"/>
      <c r="P343" s="33"/>
      <c r="Q343" s="73">
        <v>0</v>
      </c>
      <c r="R343" s="61">
        <v>15.63</v>
      </c>
      <c r="S343" s="61">
        <v>18.214700000000001</v>
      </c>
      <c r="T343" s="35">
        <f t="shared" si="93"/>
        <v>0</v>
      </c>
      <c r="U343" s="76">
        <v>0.85</v>
      </c>
      <c r="V343" s="62">
        <v>94.6</v>
      </c>
      <c r="W343" s="62">
        <v>102.6</v>
      </c>
      <c r="X343" s="54">
        <f t="shared" si="94"/>
        <v>0.92188160676532771</v>
      </c>
      <c r="Y343" s="79">
        <v>0.1</v>
      </c>
      <c r="Z343" s="37">
        <v>91.3</v>
      </c>
      <c r="AA343" s="37">
        <v>102.4</v>
      </c>
      <c r="AB343" s="38">
        <f t="shared" si="95"/>
        <v>0.11215772179627603</v>
      </c>
      <c r="AC343" s="82">
        <v>0.05</v>
      </c>
      <c r="AD343" s="40">
        <v>98.7</v>
      </c>
      <c r="AE343" s="40">
        <v>101.7</v>
      </c>
      <c r="AF343" s="41">
        <f t="shared" si="96"/>
        <v>5.1519756838905778E-2</v>
      </c>
      <c r="AG343" s="42">
        <v>0</v>
      </c>
      <c r="AH343" s="43">
        <v>119.6</v>
      </c>
      <c r="AI343" s="43">
        <v>155.19999999999999</v>
      </c>
      <c r="AJ343" s="44">
        <f t="shared" si="97"/>
        <v>0</v>
      </c>
      <c r="AK343" s="45">
        <v>0</v>
      </c>
      <c r="AL343" s="46">
        <v>1</v>
      </c>
      <c r="AM343" s="46">
        <v>1</v>
      </c>
      <c r="AN343" s="47">
        <f t="shared" si="98"/>
        <v>0</v>
      </c>
      <c r="AO343" s="48">
        <f t="shared" si="99"/>
        <v>1</v>
      </c>
    </row>
    <row r="344" spans="1:41" s="49" customFormat="1" x14ac:dyDescent="0.3">
      <c r="A344" s="30" t="s">
        <v>192</v>
      </c>
      <c r="B344" s="71" t="s">
        <v>223</v>
      </c>
      <c r="C344" s="69">
        <v>1.81</v>
      </c>
      <c r="D344" s="69">
        <f t="shared" si="85"/>
        <v>1.5739130434782611</v>
      </c>
      <c r="E344" s="31"/>
      <c r="F344" s="66">
        <f t="shared" si="88"/>
        <v>1.3378260869565219</v>
      </c>
      <c r="G344" s="68">
        <f t="shared" si="89"/>
        <v>1.0855590854005095</v>
      </c>
      <c r="H344" s="67">
        <f t="shared" si="90"/>
        <v>0.23608695652173917</v>
      </c>
      <c r="I344" s="66">
        <f t="shared" si="91"/>
        <v>1.6883762199032035</v>
      </c>
      <c r="J344" s="32"/>
      <c r="K344" s="70">
        <f t="shared" si="92"/>
        <v>1.9416326528886838</v>
      </c>
      <c r="L344" s="56">
        <f t="shared" si="86"/>
        <v>0.13163265288868375</v>
      </c>
      <c r="M344" s="57">
        <f t="shared" si="87"/>
        <v>7.2725222590433014E-2</v>
      </c>
      <c r="N344" s="60"/>
      <c r="O344" s="70"/>
      <c r="P344" s="33"/>
      <c r="Q344" s="73">
        <v>0</v>
      </c>
      <c r="R344" s="61">
        <v>15.63</v>
      </c>
      <c r="S344" s="61">
        <v>18.214700000000001</v>
      </c>
      <c r="T344" s="35">
        <f t="shared" si="93"/>
        <v>0</v>
      </c>
      <c r="U344" s="76">
        <v>0.85</v>
      </c>
      <c r="V344" s="62">
        <v>94.6</v>
      </c>
      <c r="W344" s="62">
        <v>102.6</v>
      </c>
      <c r="X344" s="54">
        <f t="shared" si="94"/>
        <v>0.92188160676532771</v>
      </c>
      <c r="Y344" s="79">
        <v>0.1</v>
      </c>
      <c r="Z344" s="37">
        <v>91.3</v>
      </c>
      <c r="AA344" s="37">
        <v>102.4</v>
      </c>
      <c r="AB344" s="38">
        <f t="shared" si="95"/>
        <v>0.11215772179627603</v>
      </c>
      <c r="AC344" s="82">
        <v>0.05</v>
      </c>
      <c r="AD344" s="40">
        <v>98.7</v>
      </c>
      <c r="AE344" s="40">
        <v>101.7</v>
      </c>
      <c r="AF344" s="41">
        <f t="shared" si="96"/>
        <v>5.1519756838905778E-2</v>
      </c>
      <c r="AG344" s="42">
        <v>0</v>
      </c>
      <c r="AH344" s="43">
        <v>119.6</v>
      </c>
      <c r="AI344" s="43">
        <v>155.19999999999999</v>
      </c>
      <c r="AJ344" s="44">
        <f t="shared" si="97"/>
        <v>0</v>
      </c>
      <c r="AK344" s="45">
        <v>0</v>
      </c>
      <c r="AL344" s="46">
        <v>1</v>
      </c>
      <c r="AM344" s="46">
        <v>1</v>
      </c>
      <c r="AN344" s="47">
        <f t="shared" si="98"/>
        <v>0</v>
      </c>
      <c r="AO344" s="48">
        <f t="shared" si="99"/>
        <v>1</v>
      </c>
    </row>
    <row r="345" spans="1:41" s="49" customFormat="1" ht="14" customHeight="1" x14ac:dyDescent="0.3">
      <c r="A345" s="30" t="s">
        <v>126</v>
      </c>
      <c r="B345" s="71" t="s">
        <v>224</v>
      </c>
      <c r="C345" s="69">
        <v>2.4700000000000002</v>
      </c>
      <c r="D345" s="69">
        <v>2.4700000000000002</v>
      </c>
      <c r="E345" s="31"/>
      <c r="F345" s="66">
        <f t="shared" si="88"/>
        <v>2.0994999999999999</v>
      </c>
      <c r="G345" s="68">
        <f t="shared" si="89"/>
        <v>1.1701697262532977</v>
      </c>
      <c r="H345" s="67">
        <f t="shared" si="90"/>
        <v>0.3705</v>
      </c>
      <c r="I345" s="66">
        <f t="shared" si="91"/>
        <v>2.8272713402687981</v>
      </c>
      <c r="J345" s="32"/>
      <c r="K345" s="70">
        <f t="shared" si="92"/>
        <v>3.2513620413091178</v>
      </c>
      <c r="L345" s="56">
        <f t="shared" ref="L345:L408" si="100">K345-C345</f>
        <v>0.78136204130911757</v>
      </c>
      <c r="M345" s="57">
        <f t="shared" ref="M345:M408" si="101">L345/C345</f>
        <v>0.31634090741259818</v>
      </c>
      <c r="N345" s="60"/>
      <c r="O345" s="64"/>
      <c r="P345" s="33"/>
      <c r="Q345" s="73">
        <v>0.26</v>
      </c>
      <c r="R345" s="61">
        <v>15.63</v>
      </c>
      <c r="S345" s="61">
        <v>18.214700000000001</v>
      </c>
      <c r="T345" s="35">
        <f t="shared" si="93"/>
        <v>0.30299564939219453</v>
      </c>
      <c r="U345" s="76">
        <v>0.1</v>
      </c>
      <c r="V345" s="62">
        <v>94.6</v>
      </c>
      <c r="W345" s="62">
        <v>102.6</v>
      </c>
      <c r="X345" s="54">
        <f t="shared" si="94"/>
        <v>0.10845665961945034</v>
      </c>
      <c r="Y345" s="36">
        <v>0.18</v>
      </c>
      <c r="Z345" s="37">
        <v>91.3</v>
      </c>
      <c r="AA345" s="37">
        <v>102.4</v>
      </c>
      <c r="AB345" s="38">
        <f t="shared" si="95"/>
        <v>0.20188389923329686</v>
      </c>
      <c r="AC345" s="39">
        <v>0.15</v>
      </c>
      <c r="AD345" s="40">
        <v>98.7</v>
      </c>
      <c r="AE345" s="40">
        <v>101.7</v>
      </c>
      <c r="AF345" s="41">
        <f t="shared" si="96"/>
        <v>0.15455927051671731</v>
      </c>
      <c r="AG345" s="42">
        <v>0.31</v>
      </c>
      <c r="AH345" s="43">
        <v>119.6</v>
      </c>
      <c r="AI345" s="43">
        <v>155.19999999999999</v>
      </c>
      <c r="AJ345" s="44">
        <f t="shared" si="97"/>
        <v>0.40227424749163881</v>
      </c>
      <c r="AK345" s="45">
        <v>0</v>
      </c>
      <c r="AL345" s="46">
        <v>1</v>
      </c>
      <c r="AM345" s="46">
        <v>1</v>
      </c>
      <c r="AN345" s="47">
        <f t="shared" si="98"/>
        <v>0</v>
      </c>
      <c r="AO345" s="48">
        <f t="shared" si="99"/>
        <v>1</v>
      </c>
    </row>
    <row r="346" spans="1:41" s="49" customFormat="1" x14ac:dyDescent="0.3">
      <c r="A346" s="30" t="s">
        <v>72</v>
      </c>
      <c r="B346" s="71" t="s">
        <v>225</v>
      </c>
      <c r="C346" s="69">
        <v>22.88</v>
      </c>
      <c r="D346" s="69">
        <f t="shared" ref="D346:D408" si="102">C346/1.15</f>
        <v>19.895652173913046</v>
      </c>
      <c r="E346" s="31"/>
      <c r="F346" s="66">
        <f t="shared" si="88"/>
        <v>16.911304347826089</v>
      </c>
      <c r="G346" s="68">
        <f t="shared" si="89"/>
        <v>1.1595362920340104</v>
      </c>
      <c r="H346" s="67">
        <f t="shared" si="90"/>
        <v>2.9843478260869567</v>
      </c>
      <c r="I346" s="66">
        <f t="shared" si="91"/>
        <v>22.593618963023861</v>
      </c>
      <c r="J346" s="32"/>
      <c r="K346" s="70">
        <f t="shared" si="92"/>
        <v>25.982661807477438</v>
      </c>
      <c r="L346" s="56">
        <f t="shared" si="100"/>
        <v>3.102661807477439</v>
      </c>
      <c r="M346" s="57">
        <f t="shared" si="101"/>
        <v>0.13560584822890906</v>
      </c>
      <c r="N346" s="60"/>
      <c r="O346" s="64"/>
      <c r="P346" s="33"/>
      <c r="Q346" s="34">
        <v>0.74070000000000003</v>
      </c>
      <c r="R346" s="61">
        <v>15.63</v>
      </c>
      <c r="S346" s="61">
        <v>18.214700000000001</v>
      </c>
      <c r="T346" s="35">
        <f t="shared" si="93"/>
        <v>0.86318799040307104</v>
      </c>
      <c r="U346" s="53">
        <v>0</v>
      </c>
      <c r="V346" s="62">
        <v>94.6</v>
      </c>
      <c r="W346" s="62">
        <v>102.6</v>
      </c>
      <c r="X346" s="54">
        <f t="shared" si="94"/>
        <v>0</v>
      </c>
      <c r="Y346" s="36">
        <v>5.9299999999999999E-2</v>
      </c>
      <c r="Z346" s="37">
        <v>91.3</v>
      </c>
      <c r="AA346" s="37">
        <v>102.4</v>
      </c>
      <c r="AB346" s="38">
        <f t="shared" si="95"/>
        <v>6.650952902519168E-2</v>
      </c>
      <c r="AC346" s="39">
        <v>0.1111</v>
      </c>
      <c r="AD346" s="40">
        <v>98.7</v>
      </c>
      <c r="AE346" s="40">
        <v>101.7</v>
      </c>
      <c r="AF346" s="41">
        <f t="shared" si="96"/>
        <v>0.11447689969604863</v>
      </c>
      <c r="AG346" s="42">
        <v>8.8900000000000007E-2</v>
      </c>
      <c r="AH346" s="43">
        <v>119.6</v>
      </c>
      <c r="AI346" s="43">
        <v>155.19999999999999</v>
      </c>
      <c r="AJ346" s="44">
        <f t="shared" si="97"/>
        <v>0.115361872909699</v>
      </c>
      <c r="AK346" s="45">
        <v>0</v>
      </c>
      <c r="AL346" s="46">
        <v>1</v>
      </c>
      <c r="AM346" s="46">
        <v>1</v>
      </c>
      <c r="AN346" s="47">
        <f t="shared" si="98"/>
        <v>0</v>
      </c>
      <c r="AO346" s="48">
        <f t="shared" si="99"/>
        <v>1</v>
      </c>
    </row>
    <row r="347" spans="1:41" s="49" customFormat="1" x14ac:dyDescent="0.3">
      <c r="A347" s="30" t="s">
        <v>73</v>
      </c>
      <c r="B347" s="71" t="s">
        <v>225</v>
      </c>
      <c r="C347" s="69">
        <v>22.88</v>
      </c>
      <c r="D347" s="69">
        <f t="shared" si="102"/>
        <v>19.895652173913046</v>
      </c>
      <c r="E347" s="31"/>
      <c r="F347" s="66">
        <f t="shared" si="88"/>
        <v>16.911304347826089</v>
      </c>
      <c r="G347" s="68">
        <f t="shared" si="89"/>
        <v>1.1595362920340104</v>
      </c>
      <c r="H347" s="67">
        <f t="shared" si="90"/>
        <v>2.9843478260869567</v>
      </c>
      <c r="I347" s="66">
        <f t="shared" si="91"/>
        <v>22.593618963023861</v>
      </c>
      <c r="J347" s="32"/>
      <c r="K347" s="70">
        <f t="shared" si="92"/>
        <v>25.982661807477438</v>
      </c>
      <c r="L347" s="56">
        <f t="shared" si="100"/>
        <v>3.102661807477439</v>
      </c>
      <c r="M347" s="57">
        <f t="shared" si="101"/>
        <v>0.13560584822890906</v>
      </c>
      <c r="N347" s="60"/>
      <c r="O347" s="64"/>
      <c r="P347" s="33"/>
      <c r="Q347" s="34">
        <v>0.74070000000000003</v>
      </c>
      <c r="R347" s="61">
        <v>15.63</v>
      </c>
      <c r="S347" s="61">
        <v>18.214700000000001</v>
      </c>
      <c r="T347" s="35">
        <f t="shared" si="93"/>
        <v>0.86318799040307104</v>
      </c>
      <c r="U347" s="53">
        <v>0</v>
      </c>
      <c r="V347" s="62">
        <v>94.6</v>
      </c>
      <c r="W347" s="62">
        <v>102.6</v>
      </c>
      <c r="X347" s="54">
        <f t="shared" si="94"/>
        <v>0</v>
      </c>
      <c r="Y347" s="36">
        <v>5.9299999999999999E-2</v>
      </c>
      <c r="Z347" s="37">
        <v>91.3</v>
      </c>
      <c r="AA347" s="37">
        <v>102.4</v>
      </c>
      <c r="AB347" s="38">
        <f t="shared" si="95"/>
        <v>6.650952902519168E-2</v>
      </c>
      <c r="AC347" s="39">
        <v>0.1111</v>
      </c>
      <c r="AD347" s="40">
        <v>98.7</v>
      </c>
      <c r="AE347" s="40">
        <v>101.7</v>
      </c>
      <c r="AF347" s="41">
        <f t="shared" si="96"/>
        <v>0.11447689969604863</v>
      </c>
      <c r="AG347" s="42">
        <v>8.8900000000000007E-2</v>
      </c>
      <c r="AH347" s="43">
        <v>119.6</v>
      </c>
      <c r="AI347" s="43">
        <v>155.19999999999999</v>
      </c>
      <c r="AJ347" s="44">
        <f t="shared" si="97"/>
        <v>0.115361872909699</v>
      </c>
      <c r="AK347" s="45">
        <v>0</v>
      </c>
      <c r="AL347" s="46">
        <v>1</v>
      </c>
      <c r="AM347" s="46">
        <v>1</v>
      </c>
      <c r="AN347" s="47">
        <f t="shared" si="98"/>
        <v>0</v>
      </c>
      <c r="AO347" s="48">
        <f t="shared" si="99"/>
        <v>1</v>
      </c>
    </row>
    <row r="348" spans="1:41" s="49" customFormat="1" x14ac:dyDescent="0.3">
      <c r="A348" s="30" t="s">
        <v>74</v>
      </c>
      <c r="B348" s="71" t="s">
        <v>225</v>
      </c>
      <c r="C348" s="69">
        <v>23.15</v>
      </c>
      <c r="D348" s="69">
        <f t="shared" si="102"/>
        <v>20.130434782608695</v>
      </c>
      <c r="E348" s="31"/>
      <c r="F348" s="66">
        <f t="shared" si="88"/>
        <v>17.110869565217392</v>
      </c>
      <c r="G348" s="68">
        <f t="shared" si="89"/>
        <v>1.1595362920340104</v>
      </c>
      <c r="H348" s="67">
        <f t="shared" si="90"/>
        <v>3.0195652173913041</v>
      </c>
      <c r="I348" s="66">
        <f t="shared" si="91"/>
        <v>22.86023946652108</v>
      </c>
      <c r="J348" s="32"/>
      <c r="K348" s="70">
        <f t="shared" si="92"/>
        <v>26.289275386499238</v>
      </c>
      <c r="L348" s="56">
        <f t="shared" si="100"/>
        <v>3.1392753864992393</v>
      </c>
      <c r="M348" s="57">
        <f t="shared" si="101"/>
        <v>0.13560584822890884</v>
      </c>
      <c r="N348" s="60"/>
      <c r="O348" s="64"/>
      <c r="P348" s="33"/>
      <c r="Q348" s="34">
        <v>0.74070000000000003</v>
      </c>
      <c r="R348" s="61">
        <v>15.63</v>
      </c>
      <c r="S348" s="61">
        <v>18.214700000000001</v>
      </c>
      <c r="T348" s="35">
        <f t="shared" si="93"/>
        <v>0.86318799040307104</v>
      </c>
      <c r="U348" s="53">
        <v>0</v>
      </c>
      <c r="V348" s="62">
        <v>94.6</v>
      </c>
      <c r="W348" s="62">
        <v>102.6</v>
      </c>
      <c r="X348" s="54">
        <f t="shared" si="94"/>
        <v>0</v>
      </c>
      <c r="Y348" s="36">
        <v>5.9299999999999999E-2</v>
      </c>
      <c r="Z348" s="37">
        <v>91.3</v>
      </c>
      <c r="AA348" s="37">
        <v>102.4</v>
      </c>
      <c r="AB348" s="38">
        <f t="shared" si="95"/>
        <v>6.650952902519168E-2</v>
      </c>
      <c r="AC348" s="39">
        <v>0.1111</v>
      </c>
      <c r="AD348" s="40">
        <v>98.7</v>
      </c>
      <c r="AE348" s="40">
        <v>101.7</v>
      </c>
      <c r="AF348" s="41">
        <f t="shared" si="96"/>
        <v>0.11447689969604863</v>
      </c>
      <c r="AG348" s="42">
        <v>8.8900000000000007E-2</v>
      </c>
      <c r="AH348" s="43">
        <v>119.6</v>
      </c>
      <c r="AI348" s="43">
        <v>155.19999999999999</v>
      </c>
      <c r="AJ348" s="44">
        <f t="shared" si="97"/>
        <v>0.115361872909699</v>
      </c>
      <c r="AK348" s="45">
        <v>0</v>
      </c>
      <c r="AL348" s="46">
        <v>1</v>
      </c>
      <c r="AM348" s="46">
        <v>1</v>
      </c>
      <c r="AN348" s="47">
        <f t="shared" si="98"/>
        <v>0</v>
      </c>
      <c r="AO348" s="48">
        <f t="shared" si="99"/>
        <v>1</v>
      </c>
    </row>
    <row r="349" spans="1:41" s="49" customFormat="1" x14ac:dyDescent="0.3">
      <c r="A349" s="30" t="s">
        <v>75</v>
      </c>
      <c r="B349" s="71" t="s">
        <v>225</v>
      </c>
      <c r="C349" s="69">
        <v>23.15</v>
      </c>
      <c r="D349" s="69">
        <f t="shared" si="102"/>
        <v>20.130434782608695</v>
      </c>
      <c r="E349" s="31"/>
      <c r="F349" s="66">
        <f t="shared" si="88"/>
        <v>17.110869565217392</v>
      </c>
      <c r="G349" s="68">
        <f t="shared" si="89"/>
        <v>1.1595362920340104</v>
      </c>
      <c r="H349" s="67">
        <f t="shared" si="90"/>
        <v>3.0195652173913041</v>
      </c>
      <c r="I349" s="66">
        <f t="shared" si="91"/>
        <v>22.86023946652108</v>
      </c>
      <c r="J349" s="32"/>
      <c r="K349" s="70">
        <f t="shared" si="92"/>
        <v>26.289275386499238</v>
      </c>
      <c r="L349" s="56">
        <f t="shared" si="100"/>
        <v>3.1392753864992393</v>
      </c>
      <c r="M349" s="57">
        <f t="shared" si="101"/>
        <v>0.13560584822890884</v>
      </c>
      <c r="N349" s="60"/>
      <c r="O349" s="64"/>
      <c r="P349" s="33"/>
      <c r="Q349" s="34">
        <v>0.74070000000000003</v>
      </c>
      <c r="R349" s="61">
        <v>15.63</v>
      </c>
      <c r="S349" s="61">
        <v>18.214700000000001</v>
      </c>
      <c r="T349" s="35">
        <f t="shared" si="93"/>
        <v>0.86318799040307104</v>
      </c>
      <c r="U349" s="53">
        <v>0</v>
      </c>
      <c r="V349" s="62">
        <v>94.6</v>
      </c>
      <c r="W349" s="62">
        <v>102.6</v>
      </c>
      <c r="X349" s="54">
        <f t="shared" si="94"/>
        <v>0</v>
      </c>
      <c r="Y349" s="36">
        <v>5.9299999999999999E-2</v>
      </c>
      <c r="Z349" s="37">
        <v>91.3</v>
      </c>
      <c r="AA349" s="37">
        <v>102.4</v>
      </c>
      <c r="AB349" s="38">
        <f t="shared" si="95"/>
        <v>6.650952902519168E-2</v>
      </c>
      <c r="AC349" s="39">
        <v>0.1111</v>
      </c>
      <c r="AD349" s="40">
        <v>98.7</v>
      </c>
      <c r="AE349" s="40">
        <v>101.7</v>
      </c>
      <c r="AF349" s="41">
        <f t="shared" si="96"/>
        <v>0.11447689969604863</v>
      </c>
      <c r="AG349" s="42">
        <v>8.8900000000000007E-2</v>
      </c>
      <c r="AH349" s="43">
        <v>119.6</v>
      </c>
      <c r="AI349" s="43">
        <v>155.19999999999999</v>
      </c>
      <c r="AJ349" s="44">
        <f t="shared" si="97"/>
        <v>0.115361872909699</v>
      </c>
      <c r="AK349" s="45">
        <v>0</v>
      </c>
      <c r="AL349" s="46">
        <v>1</v>
      </c>
      <c r="AM349" s="46">
        <v>1</v>
      </c>
      <c r="AN349" s="47">
        <f t="shared" si="98"/>
        <v>0</v>
      </c>
      <c r="AO349" s="48">
        <f t="shared" si="99"/>
        <v>1</v>
      </c>
    </row>
    <row r="350" spans="1:41" s="49" customFormat="1" x14ac:dyDescent="0.3">
      <c r="A350" s="30" t="s">
        <v>76</v>
      </c>
      <c r="B350" s="71" t="s">
        <v>225</v>
      </c>
      <c r="C350" s="69">
        <v>15</v>
      </c>
      <c r="D350" s="69">
        <f t="shared" si="102"/>
        <v>13.043478260869566</v>
      </c>
      <c r="E350" s="31"/>
      <c r="F350" s="66">
        <f t="shared" si="88"/>
        <v>11.086956521739131</v>
      </c>
      <c r="G350" s="68">
        <f t="shared" si="89"/>
        <v>1.1595362920340104</v>
      </c>
      <c r="H350" s="67">
        <f t="shared" si="90"/>
        <v>1.9565217391304348</v>
      </c>
      <c r="I350" s="66">
        <f t="shared" si="91"/>
        <v>14.812250194290117</v>
      </c>
      <c r="J350" s="32"/>
      <c r="K350" s="70">
        <f t="shared" si="92"/>
        <v>17.034087723433633</v>
      </c>
      <c r="L350" s="56">
        <f t="shared" si="100"/>
        <v>2.0340877234336325</v>
      </c>
      <c r="M350" s="57">
        <f t="shared" si="101"/>
        <v>0.13560584822890884</v>
      </c>
      <c r="N350" s="60"/>
      <c r="O350" s="64"/>
      <c r="P350" s="33"/>
      <c r="Q350" s="34">
        <v>0.74070000000000003</v>
      </c>
      <c r="R350" s="61">
        <v>15.63</v>
      </c>
      <c r="S350" s="61">
        <v>18.214700000000001</v>
      </c>
      <c r="T350" s="35">
        <f t="shared" si="93"/>
        <v>0.86318799040307104</v>
      </c>
      <c r="U350" s="53">
        <v>0</v>
      </c>
      <c r="V350" s="62">
        <v>94.6</v>
      </c>
      <c r="W350" s="62">
        <v>102.6</v>
      </c>
      <c r="X350" s="54">
        <f t="shared" si="94"/>
        <v>0</v>
      </c>
      <c r="Y350" s="36">
        <v>5.9299999999999999E-2</v>
      </c>
      <c r="Z350" s="37">
        <v>91.3</v>
      </c>
      <c r="AA350" s="37">
        <v>102.4</v>
      </c>
      <c r="AB350" s="38">
        <f t="shared" si="95"/>
        <v>6.650952902519168E-2</v>
      </c>
      <c r="AC350" s="39">
        <v>0.1111</v>
      </c>
      <c r="AD350" s="40">
        <v>98.7</v>
      </c>
      <c r="AE350" s="40">
        <v>101.7</v>
      </c>
      <c r="AF350" s="41">
        <f t="shared" si="96"/>
        <v>0.11447689969604863</v>
      </c>
      <c r="AG350" s="42">
        <v>8.8900000000000007E-2</v>
      </c>
      <c r="AH350" s="43">
        <v>119.6</v>
      </c>
      <c r="AI350" s="43">
        <v>155.19999999999999</v>
      </c>
      <c r="AJ350" s="44">
        <f t="shared" si="97"/>
        <v>0.115361872909699</v>
      </c>
      <c r="AK350" s="45">
        <v>0</v>
      </c>
      <c r="AL350" s="46">
        <v>1</v>
      </c>
      <c r="AM350" s="46">
        <v>1</v>
      </c>
      <c r="AN350" s="47">
        <f t="shared" si="98"/>
        <v>0</v>
      </c>
      <c r="AO350" s="48">
        <f t="shared" si="99"/>
        <v>1</v>
      </c>
    </row>
    <row r="351" spans="1:41" s="49" customFormat="1" x14ac:dyDescent="0.3">
      <c r="A351" s="30" t="s">
        <v>77</v>
      </c>
      <c r="B351" s="71" t="s">
        <v>225</v>
      </c>
      <c r="C351" s="69">
        <v>17.100000000000001</v>
      </c>
      <c r="D351" s="69">
        <f t="shared" si="102"/>
        <v>14.869565217391306</v>
      </c>
      <c r="E351" s="31"/>
      <c r="F351" s="66">
        <f t="shared" si="88"/>
        <v>12.63913043478261</v>
      </c>
      <c r="G351" s="68">
        <f t="shared" si="89"/>
        <v>1.1595362920340104</v>
      </c>
      <c r="H351" s="67">
        <f t="shared" si="90"/>
        <v>2.2304347826086959</v>
      </c>
      <c r="I351" s="66">
        <f t="shared" si="91"/>
        <v>16.885965221490732</v>
      </c>
      <c r="J351" s="32"/>
      <c r="K351" s="70">
        <f t="shared" si="92"/>
        <v>19.41886000471434</v>
      </c>
      <c r="L351" s="56">
        <f t="shared" si="100"/>
        <v>2.3188600047143382</v>
      </c>
      <c r="M351" s="57">
        <f t="shared" si="101"/>
        <v>0.13560584822890864</v>
      </c>
      <c r="N351" s="60"/>
      <c r="O351" s="64"/>
      <c r="P351" s="33"/>
      <c r="Q351" s="34">
        <v>0.74070000000000003</v>
      </c>
      <c r="R351" s="61">
        <v>15.63</v>
      </c>
      <c r="S351" s="61">
        <v>18.214700000000001</v>
      </c>
      <c r="T351" s="35">
        <f t="shared" si="93"/>
        <v>0.86318799040307104</v>
      </c>
      <c r="U351" s="53">
        <v>0</v>
      </c>
      <c r="V351" s="62">
        <v>94.6</v>
      </c>
      <c r="W351" s="62">
        <v>102.6</v>
      </c>
      <c r="X351" s="54">
        <f t="shared" si="94"/>
        <v>0</v>
      </c>
      <c r="Y351" s="36">
        <v>5.9299999999999999E-2</v>
      </c>
      <c r="Z351" s="37">
        <v>91.3</v>
      </c>
      <c r="AA351" s="37">
        <v>102.4</v>
      </c>
      <c r="AB351" s="38">
        <f t="shared" si="95"/>
        <v>6.650952902519168E-2</v>
      </c>
      <c r="AC351" s="39">
        <v>0.1111</v>
      </c>
      <c r="AD351" s="40">
        <v>98.7</v>
      </c>
      <c r="AE351" s="40">
        <v>101.7</v>
      </c>
      <c r="AF351" s="41">
        <f t="shared" si="96"/>
        <v>0.11447689969604863</v>
      </c>
      <c r="AG351" s="42">
        <v>8.8900000000000007E-2</v>
      </c>
      <c r="AH351" s="43">
        <v>119.6</v>
      </c>
      <c r="AI351" s="43">
        <v>155.19999999999999</v>
      </c>
      <c r="AJ351" s="44">
        <f t="shared" si="97"/>
        <v>0.115361872909699</v>
      </c>
      <c r="AK351" s="45">
        <v>0</v>
      </c>
      <c r="AL351" s="46">
        <v>1</v>
      </c>
      <c r="AM351" s="46">
        <v>1</v>
      </c>
      <c r="AN351" s="47">
        <f t="shared" si="98"/>
        <v>0</v>
      </c>
      <c r="AO351" s="48">
        <f t="shared" si="99"/>
        <v>1</v>
      </c>
    </row>
    <row r="352" spans="1:41" s="49" customFormat="1" x14ac:dyDescent="0.3">
      <c r="A352" s="30" t="s">
        <v>78</v>
      </c>
      <c r="B352" s="71" t="s">
        <v>225</v>
      </c>
      <c r="C352" s="69">
        <v>39.9</v>
      </c>
      <c r="D352" s="69">
        <f t="shared" si="102"/>
        <v>34.695652173913047</v>
      </c>
      <c r="E352" s="31"/>
      <c r="F352" s="66">
        <f t="shared" si="88"/>
        <v>29.491304347826087</v>
      </c>
      <c r="G352" s="68">
        <f t="shared" si="89"/>
        <v>1.1595362920340104</v>
      </c>
      <c r="H352" s="67">
        <f t="shared" si="90"/>
        <v>5.2043478260869565</v>
      </c>
      <c r="I352" s="66">
        <f t="shared" si="91"/>
        <v>39.400585516811709</v>
      </c>
      <c r="J352" s="32"/>
      <c r="K352" s="70">
        <f t="shared" si="92"/>
        <v>45.310673344333459</v>
      </c>
      <c r="L352" s="56">
        <f t="shared" si="100"/>
        <v>5.4106733443334605</v>
      </c>
      <c r="M352" s="57">
        <f t="shared" si="101"/>
        <v>0.13560584822890878</v>
      </c>
      <c r="N352" s="60"/>
      <c r="O352" s="64"/>
      <c r="P352" s="33"/>
      <c r="Q352" s="34">
        <v>0.74070000000000003</v>
      </c>
      <c r="R352" s="61">
        <v>15.63</v>
      </c>
      <c r="S352" s="61">
        <v>18.214700000000001</v>
      </c>
      <c r="T352" s="35">
        <f t="shared" si="93"/>
        <v>0.86318799040307104</v>
      </c>
      <c r="U352" s="53">
        <v>0</v>
      </c>
      <c r="V352" s="62">
        <v>94.6</v>
      </c>
      <c r="W352" s="62">
        <v>102.6</v>
      </c>
      <c r="X352" s="54">
        <f t="shared" si="94"/>
        <v>0</v>
      </c>
      <c r="Y352" s="36">
        <v>5.9299999999999999E-2</v>
      </c>
      <c r="Z352" s="37">
        <v>91.3</v>
      </c>
      <c r="AA352" s="37">
        <v>102.4</v>
      </c>
      <c r="AB352" s="38">
        <f t="shared" si="95"/>
        <v>6.650952902519168E-2</v>
      </c>
      <c r="AC352" s="39">
        <v>0.1111</v>
      </c>
      <c r="AD352" s="40">
        <v>98.7</v>
      </c>
      <c r="AE352" s="40">
        <v>101.7</v>
      </c>
      <c r="AF352" s="41">
        <f t="shared" si="96"/>
        <v>0.11447689969604863</v>
      </c>
      <c r="AG352" s="42">
        <v>8.8900000000000007E-2</v>
      </c>
      <c r="AH352" s="43">
        <v>119.6</v>
      </c>
      <c r="AI352" s="43">
        <v>155.19999999999999</v>
      </c>
      <c r="AJ352" s="44">
        <f t="shared" si="97"/>
        <v>0.115361872909699</v>
      </c>
      <c r="AK352" s="45">
        <v>0</v>
      </c>
      <c r="AL352" s="46">
        <v>1</v>
      </c>
      <c r="AM352" s="46">
        <v>1</v>
      </c>
      <c r="AN352" s="47">
        <f t="shared" si="98"/>
        <v>0</v>
      </c>
      <c r="AO352" s="48">
        <f t="shared" si="99"/>
        <v>1</v>
      </c>
    </row>
    <row r="353" spans="1:41" s="49" customFormat="1" x14ac:dyDescent="0.3">
      <c r="A353" s="30" t="s">
        <v>82</v>
      </c>
      <c r="B353" s="71" t="s">
        <v>225</v>
      </c>
      <c r="C353" s="69">
        <v>39.9</v>
      </c>
      <c r="D353" s="69">
        <f t="shared" si="102"/>
        <v>34.695652173913047</v>
      </c>
      <c r="E353" s="31"/>
      <c r="F353" s="66">
        <f t="shared" si="88"/>
        <v>29.491304347826087</v>
      </c>
      <c r="G353" s="68">
        <f t="shared" si="89"/>
        <v>1.1595362920340104</v>
      </c>
      <c r="H353" s="67">
        <f t="shared" si="90"/>
        <v>5.2043478260869565</v>
      </c>
      <c r="I353" s="66">
        <f t="shared" si="91"/>
        <v>39.400585516811709</v>
      </c>
      <c r="J353" s="32"/>
      <c r="K353" s="70">
        <f t="shared" si="92"/>
        <v>45.310673344333459</v>
      </c>
      <c r="L353" s="56">
        <f t="shared" si="100"/>
        <v>5.4106733443334605</v>
      </c>
      <c r="M353" s="57">
        <f t="shared" si="101"/>
        <v>0.13560584822890878</v>
      </c>
      <c r="N353" s="60"/>
      <c r="O353" s="64"/>
      <c r="P353" s="33"/>
      <c r="Q353" s="34">
        <v>0.74070000000000003</v>
      </c>
      <c r="R353" s="61">
        <v>15.63</v>
      </c>
      <c r="S353" s="61">
        <v>18.214700000000001</v>
      </c>
      <c r="T353" s="35">
        <f t="shared" si="93"/>
        <v>0.86318799040307104</v>
      </c>
      <c r="U353" s="53">
        <v>0</v>
      </c>
      <c r="V353" s="62">
        <v>94.6</v>
      </c>
      <c r="W353" s="62">
        <v>102.6</v>
      </c>
      <c r="X353" s="54">
        <f t="shared" si="94"/>
        <v>0</v>
      </c>
      <c r="Y353" s="36">
        <v>5.9299999999999999E-2</v>
      </c>
      <c r="Z353" s="37">
        <v>91.3</v>
      </c>
      <c r="AA353" s="37">
        <v>102.4</v>
      </c>
      <c r="AB353" s="38">
        <f t="shared" si="95"/>
        <v>6.650952902519168E-2</v>
      </c>
      <c r="AC353" s="39">
        <v>0.1111</v>
      </c>
      <c r="AD353" s="40">
        <v>98.7</v>
      </c>
      <c r="AE353" s="40">
        <v>101.7</v>
      </c>
      <c r="AF353" s="41">
        <f t="shared" si="96"/>
        <v>0.11447689969604863</v>
      </c>
      <c r="AG353" s="42">
        <v>8.8900000000000007E-2</v>
      </c>
      <c r="AH353" s="43">
        <v>119.6</v>
      </c>
      <c r="AI353" s="43">
        <v>155.19999999999999</v>
      </c>
      <c r="AJ353" s="44">
        <f t="shared" si="97"/>
        <v>0.115361872909699</v>
      </c>
      <c r="AK353" s="45">
        <v>0</v>
      </c>
      <c r="AL353" s="46">
        <v>1</v>
      </c>
      <c r="AM353" s="46">
        <v>1</v>
      </c>
      <c r="AN353" s="47">
        <f t="shared" si="98"/>
        <v>0</v>
      </c>
      <c r="AO353" s="48">
        <f t="shared" si="99"/>
        <v>1</v>
      </c>
    </row>
    <row r="354" spans="1:41" s="49" customFormat="1" x14ac:dyDescent="0.3">
      <c r="A354" s="30" t="s">
        <v>86</v>
      </c>
      <c r="B354" s="71" t="s">
        <v>225</v>
      </c>
      <c r="C354" s="69">
        <v>39.9</v>
      </c>
      <c r="D354" s="69">
        <f t="shared" si="102"/>
        <v>34.695652173913047</v>
      </c>
      <c r="E354" s="31"/>
      <c r="F354" s="66">
        <f t="shared" si="88"/>
        <v>29.491304347826087</v>
      </c>
      <c r="G354" s="68">
        <f t="shared" si="89"/>
        <v>1.1595362920340104</v>
      </c>
      <c r="H354" s="67">
        <f t="shared" si="90"/>
        <v>5.2043478260869565</v>
      </c>
      <c r="I354" s="66">
        <f t="shared" si="91"/>
        <v>39.400585516811709</v>
      </c>
      <c r="J354" s="32"/>
      <c r="K354" s="70">
        <f t="shared" si="92"/>
        <v>45.310673344333459</v>
      </c>
      <c r="L354" s="56">
        <f t="shared" si="100"/>
        <v>5.4106733443334605</v>
      </c>
      <c r="M354" s="57">
        <f t="shared" si="101"/>
        <v>0.13560584822890878</v>
      </c>
      <c r="N354" s="60"/>
      <c r="O354" s="64"/>
      <c r="P354" s="33"/>
      <c r="Q354" s="34">
        <v>0.74070000000000003</v>
      </c>
      <c r="R354" s="61">
        <v>15.63</v>
      </c>
      <c r="S354" s="61">
        <v>18.214700000000001</v>
      </c>
      <c r="T354" s="35">
        <f t="shared" si="93"/>
        <v>0.86318799040307104</v>
      </c>
      <c r="U354" s="53">
        <v>0</v>
      </c>
      <c r="V354" s="62">
        <v>94.6</v>
      </c>
      <c r="W354" s="62">
        <v>102.6</v>
      </c>
      <c r="X354" s="54">
        <f t="shared" si="94"/>
        <v>0</v>
      </c>
      <c r="Y354" s="36">
        <v>5.9299999999999999E-2</v>
      </c>
      <c r="Z354" s="37">
        <v>91.3</v>
      </c>
      <c r="AA354" s="37">
        <v>102.4</v>
      </c>
      <c r="AB354" s="38">
        <f t="shared" si="95"/>
        <v>6.650952902519168E-2</v>
      </c>
      <c r="AC354" s="39">
        <v>0.1111</v>
      </c>
      <c r="AD354" s="40">
        <v>98.7</v>
      </c>
      <c r="AE354" s="40">
        <v>101.7</v>
      </c>
      <c r="AF354" s="41">
        <f t="shared" si="96"/>
        <v>0.11447689969604863</v>
      </c>
      <c r="AG354" s="42">
        <v>8.8900000000000007E-2</v>
      </c>
      <c r="AH354" s="43">
        <v>119.6</v>
      </c>
      <c r="AI354" s="43">
        <v>155.19999999999999</v>
      </c>
      <c r="AJ354" s="44">
        <f t="shared" si="97"/>
        <v>0.115361872909699</v>
      </c>
      <c r="AK354" s="45">
        <v>0</v>
      </c>
      <c r="AL354" s="46">
        <v>1</v>
      </c>
      <c r="AM354" s="46">
        <v>1</v>
      </c>
      <c r="AN354" s="47">
        <f t="shared" si="98"/>
        <v>0</v>
      </c>
      <c r="AO354" s="48">
        <f t="shared" si="99"/>
        <v>1</v>
      </c>
    </row>
    <row r="355" spans="1:41" s="49" customFormat="1" x14ac:dyDescent="0.3">
      <c r="A355" s="30" t="s">
        <v>168</v>
      </c>
      <c r="B355" s="71" t="s">
        <v>225</v>
      </c>
      <c r="C355" s="69">
        <v>29.9</v>
      </c>
      <c r="D355" s="69">
        <f t="shared" si="102"/>
        <v>26</v>
      </c>
      <c r="E355" s="31"/>
      <c r="F355" s="66">
        <f t="shared" si="88"/>
        <v>22.099999999999998</v>
      </c>
      <c r="G355" s="68">
        <f t="shared" si="89"/>
        <v>1.1595362920340104</v>
      </c>
      <c r="H355" s="67">
        <f t="shared" si="90"/>
        <v>3.9</v>
      </c>
      <c r="I355" s="66">
        <f t="shared" si="91"/>
        <v>29.525752053951628</v>
      </c>
      <c r="J355" s="32"/>
      <c r="K355" s="70">
        <f t="shared" si="92"/>
        <v>33.954614862044366</v>
      </c>
      <c r="L355" s="56">
        <f t="shared" si="100"/>
        <v>4.0546148620443674</v>
      </c>
      <c r="M355" s="57">
        <f t="shared" si="101"/>
        <v>0.13560584822890862</v>
      </c>
      <c r="N355" s="60"/>
      <c r="O355" s="64"/>
      <c r="P355" s="33"/>
      <c r="Q355" s="34">
        <v>0.74070000000000003</v>
      </c>
      <c r="R355" s="61">
        <v>15.63</v>
      </c>
      <c r="S355" s="61">
        <v>18.214700000000001</v>
      </c>
      <c r="T355" s="35">
        <f t="shared" si="93"/>
        <v>0.86318799040307104</v>
      </c>
      <c r="U355" s="53">
        <v>0</v>
      </c>
      <c r="V355" s="62">
        <v>94.6</v>
      </c>
      <c r="W355" s="62">
        <v>102.6</v>
      </c>
      <c r="X355" s="54">
        <f t="shared" si="94"/>
        <v>0</v>
      </c>
      <c r="Y355" s="36">
        <v>5.9299999999999999E-2</v>
      </c>
      <c r="Z355" s="37">
        <v>91.3</v>
      </c>
      <c r="AA355" s="37">
        <v>102.4</v>
      </c>
      <c r="AB355" s="38">
        <f t="shared" si="95"/>
        <v>6.650952902519168E-2</v>
      </c>
      <c r="AC355" s="39">
        <v>0.1111</v>
      </c>
      <c r="AD355" s="40">
        <v>98.7</v>
      </c>
      <c r="AE355" s="40">
        <v>101.7</v>
      </c>
      <c r="AF355" s="41">
        <f t="shared" si="96"/>
        <v>0.11447689969604863</v>
      </c>
      <c r="AG355" s="42">
        <v>8.8900000000000007E-2</v>
      </c>
      <c r="AH355" s="43">
        <v>119.6</v>
      </c>
      <c r="AI355" s="43">
        <v>155.19999999999999</v>
      </c>
      <c r="AJ355" s="44">
        <f t="shared" si="97"/>
        <v>0.115361872909699</v>
      </c>
      <c r="AK355" s="45">
        <v>0</v>
      </c>
      <c r="AL355" s="46">
        <v>1</v>
      </c>
      <c r="AM355" s="46">
        <v>1</v>
      </c>
      <c r="AN355" s="47">
        <f t="shared" si="98"/>
        <v>0</v>
      </c>
      <c r="AO355" s="48">
        <f t="shared" si="99"/>
        <v>1</v>
      </c>
    </row>
    <row r="356" spans="1:41" s="49" customFormat="1" x14ac:dyDescent="0.3">
      <c r="A356" s="30" t="s">
        <v>169</v>
      </c>
      <c r="B356" s="71" t="s">
        <v>225</v>
      </c>
      <c r="C356" s="69">
        <v>29.9</v>
      </c>
      <c r="D356" s="69">
        <f t="shared" si="102"/>
        <v>26</v>
      </c>
      <c r="E356" s="31"/>
      <c r="F356" s="66">
        <f t="shared" si="88"/>
        <v>22.099999999999998</v>
      </c>
      <c r="G356" s="68">
        <f t="shared" si="89"/>
        <v>1.1595362920340104</v>
      </c>
      <c r="H356" s="67">
        <f t="shared" si="90"/>
        <v>3.9</v>
      </c>
      <c r="I356" s="66">
        <f t="shared" si="91"/>
        <v>29.525752053951628</v>
      </c>
      <c r="J356" s="32"/>
      <c r="K356" s="70">
        <f t="shared" si="92"/>
        <v>33.954614862044366</v>
      </c>
      <c r="L356" s="56">
        <f t="shared" si="100"/>
        <v>4.0546148620443674</v>
      </c>
      <c r="M356" s="57">
        <f t="shared" si="101"/>
        <v>0.13560584822890862</v>
      </c>
      <c r="N356" s="60"/>
      <c r="O356" s="64"/>
      <c r="P356" s="33"/>
      <c r="Q356" s="34">
        <v>0.74070000000000003</v>
      </c>
      <c r="R356" s="61">
        <v>15.63</v>
      </c>
      <c r="S356" s="61">
        <v>18.214700000000001</v>
      </c>
      <c r="T356" s="35">
        <f t="shared" si="93"/>
        <v>0.86318799040307104</v>
      </c>
      <c r="U356" s="53">
        <v>0</v>
      </c>
      <c r="V356" s="62">
        <v>94.6</v>
      </c>
      <c r="W356" s="62">
        <v>102.6</v>
      </c>
      <c r="X356" s="54">
        <f t="shared" si="94"/>
        <v>0</v>
      </c>
      <c r="Y356" s="36">
        <v>5.9299999999999999E-2</v>
      </c>
      <c r="Z356" s="37">
        <v>91.3</v>
      </c>
      <c r="AA356" s="37">
        <v>102.4</v>
      </c>
      <c r="AB356" s="38">
        <f t="shared" si="95"/>
        <v>6.650952902519168E-2</v>
      </c>
      <c r="AC356" s="39">
        <v>0.1111</v>
      </c>
      <c r="AD356" s="40">
        <v>98.7</v>
      </c>
      <c r="AE356" s="40">
        <v>101.7</v>
      </c>
      <c r="AF356" s="41">
        <f t="shared" si="96"/>
        <v>0.11447689969604863</v>
      </c>
      <c r="AG356" s="42">
        <v>8.8900000000000007E-2</v>
      </c>
      <c r="AH356" s="43">
        <v>119.6</v>
      </c>
      <c r="AI356" s="43">
        <v>155.19999999999999</v>
      </c>
      <c r="AJ356" s="44">
        <f t="shared" si="97"/>
        <v>0.115361872909699</v>
      </c>
      <c r="AK356" s="45">
        <v>0</v>
      </c>
      <c r="AL356" s="46">
        <v>1</v>
      </c>
      <c r="AM356" s="46">
        <v>1</v>
      </c>
      <c r="AN356" s="47">
        <f t="shared" si="98"/>
        <v>0</v>
      </c>
      <c r="AO356" s="48">
        <f t="shared" si="99"/>
        <v>1</v>
      </c>
    </row>
    <row r="357" spans="1:41" s="49" customFormat="1" x14ac:dyDescent="0.3">
      <c r="A357" s="30" t="s">
        <v>170</v>
      </c>
      <c r="B357" s="71" t="s">
        <v>225</v>
      </c>
      <c r="C357" s="69">
        <v>29.9</v>
      </c>
      <c r="D357" s="69">
        <f t="shared" si="102"/>
        <v>26</v>
      </c>
      <c r="E357" s="31"/>
      <c r="F357" s="66">
        <f t="shared" si="88"/>
        <v>22.099999999999998</v>
      </c>
      <c r="G357" s="68">
        <f t="shared" si="89"/>
        <v>1.1595362920340104</v>
      </c>
      <c r="H357" s="67">
        <f t="shared" si="90"/>
        <v>3.9</v>
      </c>
      <c r="I357" s="66">
        <f t="shared" si="91"/>
        <v>29.525752053951628</v>
      </c>
      <c r="J357" s="32"/>
      <c r="K357" s="70">
        <f t="shared" si="92"/>
        <v>33.954614862044366</v>
      </c>
      <c r="L357" s="56">
        <f t="shared" si="100"/>
        <v>4.0546148620443674</v>
      </c>
      <c r="M357" s="57">
        <f t="shared" si="101"/>
        <v>0.13560584822890862</v>
      </c>
      <c r="N357" s="60"/>
      <c r="O357" s="64"/>
      <c r="P357" s="33"/>
      <c r="Q357" s="34">
        <v>0.74070000000000003</v>
      </c>
      <c r="R357" s="61">
        <v>15.63</v>
      </c>
      <c r="S357" s="61">
        <v>18.214700000000001</v>
      </c>
      <c r="T357" s="35">
        <f t="shared" si="93"/>
        <v>0.86318799040307104</v>
      </c>
      <c r="U357" s="53">
        <v>0</v>
      </c>
      <c r="V357" s="62">
        <v>94.6</v>
      </c>
      <c r="W357" s="62">
        <v>102.6</v>
      </c>
      <c r="X357" s="54">
        <f t="shared" si="94"/>
        <v>0</v>
      </c>
      <c r="Y357" s="36">
        <v>5.9299999999999999E-2</v>
      </c>
      <c r="Z357" s="37">
        <v>91.3</v>
      </c>
      <c r="AA357" s="37">
        <v>102.4</v>
      </c>
      <c r="AB357" s="38">
        <f t="shared" si="95"/>
        <v>6.650952902519168E-2</v>
      </c>
      <c r="AC357" s="39">
        <v>0.1111</v>
      </c>
      <c r="AD357" s="40">
        <v>98.7</v>
      </c>
      <c r="AE357" s="40">
        <v>101.7</v>
      </c>
      <c r="AF357" s="41">
        <f t="shared" si="96"/>
        <v>0.11447689969604863</v>
      </c>
      <c r="AG357" s="42">
        <v>8.8900000000000007E-2</v>
      </c>
      <c r="AH357" s="43">
        <v>119.6</v>
      </c>
      <c r="AI357" s="43">
        <v>155.19999999999999</v>
      </c>
      <c r="AJ357" s="44">
        <f t="shared" si="97"/>
        <v>0.115361872909699</v>
      </c>
      <c r="AK357" s="45">
        <v>0</v>
      </c>
      <c r="AL357" s="46">
        <v>1</v>
      </c>
      <c r="AM357" s="46">
        <v>1</v>
      </c>
      <c r="AN357" s="47">
        <f t="shared" si="98"/>
        <v>0</v>
      </c>
      <c r="AO357" s="48">
        <f t="shared" si="99"/>
        <v>1</v>
      </c>
    </row>
    <row r="358" spans="1:41" s="49" customFormat="1" x14ac:dyDescent="0.3">
      <c r="A358" s="30" t="s">
        <v>133</v>
      </c>
      <c r="B358" s="71" t="s">
        <v>225</v>
      </c>
      <c r="C358" s="69">
        <v>1.1000000000000001</v>
      </c>
      <c r="D358" s="69">
        <f t="shared" si="102"/>
        <v>0.95652173913043492</v>
      </c>
      <c r="E358" s="31"/>
      <c r="F358" s="66">
        <f t="shared" si="88"/>
        <v>0.81304347826086965</v>
      </c>
      <c r="G358" s="68">
        <f t="shared" si="89"/>
        <v>1.1595362920340104</v>
      </c>
      <c r="H358" s="67">
        <f t="shared" si="90"/>
        <v>0.14347826086956522</v>
      </c>
      <c r="I358" s="66">
        <f t="shared" si="91"/>
        <v>1.0862316809146086</v>
      </c>
      <c r="J358" s="32"/>
      <c r="K358" s="70">
        <f t="shared" si="92"/>
        <v>1.2491664330517998</v>
      </c>
      <c r="L358" s="56">
        <f t="shared" si="100"/>
        <v>0.14916643305179966</v>
      </c>
      <c r="M358" s="57">
        <f t="shared" si="101"/>
        <v>0.13560584822890878</v>
      </c>
      <c r="N358" s="60"/>
      <c r="O358" s="64"/>
      <c r="P358" s="33"/>
      <c r="Q358" s="34">
        <v>0.74070000000000003</v>
      </c>
      <c r="R358" s="61">
        <v>15.63</v>
      </c>
      <c r="S358" s="61">
        <v>18.214700000000001</v>
      </c>
      <c r="T358" s="35">
        <f t="shared" si="93"/>
        <v>0.86318799040307104</v>
      </c>
      <c r="U358" s="53">
        <v>0</v>
      </c>
      <c r="V358" s="62">
        <v>94.6</v>
      </c>
      <c r="W358" s="62">
        <v>102.6</v>
      </c>
      <c r="X358" s="54">
        <f t="shared" si="94"/>
        <v>0</v>
      </c>
      <c r="Y358" s="36">
        <v>5.9299999999999999E-2</v>
      </c>
      <c r="Z358" s="37">
        <v>91.3</v>
      </c>
      <c r="AA358" s="37">
        <v>102.4</v>
      </c>
      <c r="AB358" s="38">
        <f t="shared" si="95"/>
        <v>6.650952902519168E-2</v>
      </c>
      <c r="AC358" s="39">
        <v>0.1111</v>
      </c>
      <c r="AD358" s="40">
        <v>98.7</v>
      </c>
      <c r="AE358" s="40">
        <v>101.7</v>
      </c>
      <c r="AF358" s="41">
        <f t="shared" si="96"/>
        <v>0.11447689969604863</v>
      </c>
      <c r="AG358" s="42">
        <v>8.8900000000000007E-2</v>
      </c>
      <c r="AH358" s="43">
        <v>119.6</v>
      </c>
      <c r="AI358" s="43">
        <v>155.19999999999999</v>
      </c>
      <c r="AJ358" s="44">
        <f t="shared" si="97"/>
        <v>0.115361872909699</v>
      </c>
      <c r="AK358" s="45">
        <v>0</v>
      </c>
      <c r="AL358" s="46">
        <v>1</v>
      </c>
      <c r="AM358" s="46">
        <v>1</v>
      </c>
      <c r="AN358" s="47">
        <f t="shared" si="98"/>
        <v>0</v>
      </c>
      <c r="AO358" s="48">
        <f t="shared" si="99"/>
        <v>1</v>
      </c>
    </row>
    <row r="359" spans="1:41" s="49" customFormat="1" x14ac:dyDescent="0.3">
      <c r="A359" s="30" t="s">
        <v>226</v>
      </c>
      <c r="B359" s="71" t="s">
        <v>228</v>
      </c>
      <c r="C359" s="69">
        <v>0.57999999999999996</v>
      </c>
      <c r="D359" s="69">
        <f t="shared" si="102"/>
        <v>0.5043478260869565</v>
      </c>
      <c r="E359" s="31"/>
      <c r="F359" s="66">
        <f t="shared" si="88"/>
        <v>0.42869565217391303</v>
      </c>
      <c r="G359" s="68">
        <f t="shared" si="89"/>
        <v>1.1657049257211913</v>
      </c>
      <c r="H359" s="67">
        <f t="shared" si="90"/>
        <v>7.5652173913043477E-2</v>
      </c>
      <c r="I359" s="66">
        <f t="shared" si="91"/>
        <v>0.57538480728743246</v>
      </c>
      <c r="J359" s="32"/>
      <c r="K359" s="70">
        <f t="shared" si="92"/>
        <v>0.66169252838054726</v>
      </c>
      <c r="L359" s="56">
        <f t="shared" si="100"/>
        <v>8.1692528380547302E-2</v>
      </c>
      <c r="M359" s="57">
        <f t="shared" si="101"/>
        <v>0.14084918686301259</v>
      </c>
      <c r="N359" s="60"/>
      <c r="O359" s="64"/>
      <c r="P359" s="33"/>
      <c r="Q359" s="34">
        <v>0.68</v>
      </c>
      <c r="R359" s="61">
        <v>15.63</v>
      </c>
      <c r="S359" s="61">
        <v>18.214700000000001</v>
      </c>
      <c r="T359" s="35">
        <f t="shared" si="93"/>
        <v>0.79245015994881651</v>
      </c>
      <c r="U359" s="53">
        <v>0.06</v>
      </c>
      <c r="V359" s="62">
        <v>94.6</v>
      </c>
      <c r="W359" s="62">
        <v>102.6</v>
      </c>
      <c r="X359" s="54">
        <f t="shared" si="94"/>
        <v>6.5073995771670196E-2</v>
      </c>
      <c r="Y359" s="36">
        <v>0.09</v>
      </c>
      <c r="Z359" s="37">
        <v>91.3</v>
      </c>
      <c r="AA359" s="37">
        <v>102.4</v>
      </c>
      <c r="AB359" s="38">
        <f t="shared" si="95"/>
        <v>0.10094194961664843</v>
      </c>
      <c r="AC359" s="39">
        <v>0.05</v>
      </c>
      <c r="AD359" s="40">
        <v>98.7</v>
      </c>
      <c r="AE359" s="40">
        <v>101.7</v>
      </c>
      <c r="AF359" s="41">
        <f t="shared" si="96"/>
        <v>5.1519756838905778E-2</v>
      </c>
      <c r="AG359" s="42">
        <v>0.12</v>
      </c>
      <c r="AH359" s="43">
        <v>119.6</v>
      </c>
      <c r="AI359" s="43">
        <v>155.19999999999999</v>
      </c>
      <c r="AJ359" s="44">
        <f t="shared" si="97"/>
        <v>0.1557190635451505</v>
      </c>
      <c r="AK359" s="45">
        <v>0</v>
      </c>
      <c r="AL359" s="46">
        <v>1</v>
      </c>
      <c r="AM359" s="46">
        <v>1</v>
      </c>
      <c r="AN359" s="47">
        <f t="shared" si="98"/>
        <v>0</v>
      </c>
      <c r="AO359" s="48">
        <f t="shared" si="99"/>
        <v>1</v>
      </c>
    </row>
    <row r="360" spans="1:41" s="49" customFormat="1" x14ac:dyDescent="0.3">
      <c r="A360" s="30" t="s">
        <v>227</v>
      </c>
      <c r="B360" s="71" t="s">
        <v>228</v>
      </c>
      <c r="C360" s="69">
        <v>0.39</v>
      </c>
      <c r="D360" s="69">
        <f t="shared" si="102"/>
        <v>0.33913043478260874</v>
      </c>
      <c r="E360" s="31"/>
      <c r="F360" s="66">
        <f t="shared" si="88"/>
        <v>0.2882608695652174</v>
      </c>
      <c r="G360" s="68">
        <f t="shared" si="89"/>
        <v>1.1644681960937489</v>
      </c>
      <c r="H360" s="67">
        <f t="shared" si="90"/>
        <v>5.0869565217391312E-2</v>
      </c>
      <c r="I360" s="66">
        <f t="shared" si="91"/>
        <v>0.38654018000441548</v>
      </c>
      <c r="J360" s="32"/>
      <c r="K360" s="70">
        <f t="shared" si="92"/>
        <v>0.44452120700507775</v>
      </c>
      <c r="L360" s="56">
        <f t="shared" si="100"/>
        <v>5.4521207005077732E-2</v>
      </c>
      <c r="M360" s="57">
        <f t="shared" si="101"/>
        <v>0.1397979666796865</v>
      </c>
      <c r="N360" s="60"/>
      <c r="O360" s="64"/>
      <c r="P360" s="33"/>
      <c r="Q360" s="34">
        <v>0.62</v>
      </c>
      <c r="R360" s="61">
        <v>15.63</v>
      </c>
      <c r="S360" s="61">
        <v>18.214700000000001</v>
      </c>
      <c r="T360" s="35">
        <f t="shared" si="93"/>
        <v>0.72252808701215609</v>
      </c>
      <c r="U360" s="53">
        <v>7.0000000000000007E-2</v>
      </c>
      <c r="V360" s="62">
        <v>94.6</v>
      </c>
      <c r="W360" s="62">
        <v>102.6</v>
      </c>
      <c r="X360" s="54">
        <f t="shared" si="94"/>
        <v>7.5919661733615237E-2</v>
      </c>
      <c r="Y360" s="36">
        <v>0.13</v>
      </c>
      <c r="Z360" s="37">
        <v>91.3</v>
      </c>
      <c r="AA360" s="37">
        <v>102.4</v>
      </c>
      <c r="AB360" s="38">
        <f t="shared" si="95"/>
        <v>0.14580503833515884</v>
      </c>
      <c r="AC360" s="39">
        <v>0.05</v>
      </c>
      <c r="AD360" s="40">
        <v>98.7</v>
      </c>
      <c r="AE360" s="40">
        <v>101.7</v>
      </c>
      <c r="AF360" s="41">
        <f t="shared" si="96"/>
        <v>5.1519756838905778E-2</v>
      </c>
      <c r="AG360" s="42">
        <v>0.13</v>
      </c>
      <c r="AH360" s="43">
        <v>119.6</v>
      </c>
      <c r="AI360" s="43">
        <v>155.19999999999999</v>
      </c>
      <c r="AJ360" s="44">
        <f t="shared" si="97"/>
        <v>0.16869565217391305</v>
      </c>
      <c r="AK360" s="45">
        <v>0</v>
      </c>
      <c r="AL360" s="46">
        <v>1</v>
      </c>
      <c r="AM360" s="46">
        <v>1</v>
      </c>
      <c r="AN360" s="47">
        <f t="shared" si="98"/>
        <v>0</v>
      </c>
      <c r="AO360" s="48">
        <f t="shared" si="99"/>
        <v>1</v>
      </c>
    </row>
    <row r="361" spans="1:41" s="49" customFormat="1" x14ac:dyDescent="0.3">
      <c r="A361" s="30" t="s">
        <v>229</v>
      </c>
      <c r="B361" s="71" t="s">
        <v>231</v>
      </c>
      <c r="C361" s="69">
        <v>1.1499999999999999</v>
      </c>
      <c r="D361" s="69">
        <f t="shared" si="102"/>
        <v>1</v>
      </c>
      <c r="E361" s="31"/>
      <c r="F361" s="66">
        <f t="shared" si="88"/>
        <v>0.85</v>
      </c>
      <c r="G361" s="68">
        <f t="shared" si="89"/>
        <v>1.1576989862949145</v>
      </c>
      <c r="H361" s="67">
        <f t="shared" si="90"/>
        <v>0.15</v>
      </c>
      <c r="I361" s="66">
        <f t="shared" si="91"/>
        <v>1.1340441383506772</v>
      </c>
      <c r="J361" s="32"/>
      <c r="K361" s="70">
        <f t="shared" si="92"/>
        <v>1.3041507591032786</v>
      </c>
      <c r="L361" s="56">
        <f t="shared" si="100"/>
        <v>0.15415075910327869</v>
      </c>
      <c r="M361" s="57">
        <f t="shared" si="101"/>
        <v>0.13404413835067713</v>
      </c>
      <c r="N361" s="60"/>
      <c r="O361" s="70"/>
      <c r="P361" s="33"/>
      <c r="Q361" s="73">
        <v>0.85</v>
      </c>
      <c r="R361" s="61">
        <v>15.63</v>
      </c>
      <c r="S361" s="61">
        <v>18.214700000000001</v>
      </c>
      <c r="T361" s="35">
        <f t="shared" si="93"/>
        <v>0.99056269993602053</v>
      </c>
      <c r="U361" s="53">
        <v>0</v>
      </c>
      <c r="V361" s="62">
        <v>94.6</v>
      </c>
      <c r="W361" s="62">
        <v>102.6</v>
      </c>
      <c r="X361" s="54">
        <f t="shared" si="94"/>
        <v>0</v>
      </c>
      <c r="Y361" s="36">
        <v>0.05</v>
      </c>
      <c r="Z361" s="37">
        <v>91.3</v>
      </c>
      <c r="AA361" s="37">
        <v>102.4</v>
      </c>
      <c r="AB361" s="38">
        <f t="shared" si="95"/>
        <v>5.6078860898138017E-2</v>
      </c>
      <c r="AC361" s="82">
        <v>7.0000000000000007E-2</v>
      </c>
      <c r="AD361" s="40">
        <v>98.7</v>
      </c>
      <c r="AE361" s="40">
        <v>101.7</v>
      </c>
      <c r="AF361" s="41">
        <f t="shared" si="96"/>
        <v>7.2127659574468095E-2</v>
      </c>
      <c r="AG361" s="89">
        <v>0.03</v>
      </c>
      <c r="AH361" s="43">
        <v>119.6</v>
      </c>
      <c r="AI361" s="43">
        <v>155.19999999999999</v>
      </c>
      <c r="AJ361" s="44">
        <f t="shared" si="97"/>
        <v>3.8929765886287625E-2</v>
      </c>
      <c r="AK361" s="45">
        <v>0</v>
      </c>
      <c r="AL361" s="46">
        <v>1</v>
      </c>
      <c r="AM361" s="46">
        <v>1</v>
      </c>
      <c r="AN361" s="47">
        <f t="shared" si="98"/>
        <v>0</v>
      </c>
      <c r="AO361" s="48">
        <f t="shared" si="99"/>
        <v>1</v>
      </c>
    </row>
    <row r="362" spans="1:41" s="49" customFormat="1" x14ac:dyDescent="0.3">
      <c r="A362" s="30" t="s">
        <v>230</v>
      </c>
      <c r="B362" s="71" t="s">
        <v>231</v>
      </c>
      <c r="C362" s="69">
        <v>1.1499999999999999</v>
      </c>
      <c r="D362" s="69">
        <f t="shared" si="102"/>
        <v>1</v>
      </c>
      <c r="E362" s="31"/>
      <c r="F362" s="66">
        <f t="shared" si="88"/>
        <v>0.85</v>
      </c>
      <c r="G362" s="68">
        <f t="shared" si="89"/>
        <v>1.1576989862949145</v>
      </c>
      <c r="H362" s="67">
        <f t="shared" si="90"/>
        <v>0.15</v>
      </c>
      <c r="I362" s="66">
        <f t="shared" si="91"/>
        <v>1.1340441383506772</v>
      </c>
      <c r="J362" s="32"/>
      <c r="K362" s="70">
        <f t="shared" si="92"/>
        <v>1.3041507591032786</v>
      </c>
      <c r="L362" s="56">
        <f t="shared" si="100"/>
        <v>0.15415075910327869</v>
      </c>
      <c r="M362" s="57">
        <f t="shared" si="101"/>
        <v>0.13404413835067713</v>
      </c>
      <c r="N362" s="60"/>
      <c r="O362" s="70"/>
      <c r="P362" s="33"/>
      <c r="Q362" s="73">
        <v>0.85</v>
      </c>
      <c r="R362" s="61">
        <v>15.63</v>
      </c>
      <c r="S362" s="61">
        <v>18.214700000000001</v>
      </c>
      <c r="T362" s="35">
        <f t="shared" si="93"/>
        <v>0.99056269993602053</v>
      </c>
      <c r="U362" s="53">
        <v>0</v>
      </c>
      <c r="V362" s="62">
        <v>94.6</v>
      </c>
      <c r="W362" s="62">
        <v>102.6</v>
      </c>
      <c r="X362" s="54">
        <f t="shared" si="94"/>
        <v>0</v>
      </c>
      <c r="Y362" s="36">
        <v>0.05</v>
      </c>
      <c r="Z362" s="37">
        <v>91.3</v>
      </c>
      <c r="AA362" s="37">
        <v>102.4</v>
      </c>
      <c r="AB362" s="38">
        <f t="shared" si="95"/>
        <v>5.6078860898138017E-2</v>
      </c>
      <c r="AC362" s="82">
        <v>7.0000000000000007E-2</v>
      </c>
      <c r="AD362" s="40">
        <v>98.7</v>
      </c>
      <c r="AE362" s="40">
        <v>101.7</v>
      </c>
      <c r="AF362" s="41">
        <f t="shared" si="96"/>
        <v>7.2127659574468095E-2</v>
      </c>
      <c r="AG362" s="89">
        <v>0.03</v>
      </c>
      <c r="AH362" s="43">
        <v>119.6</v>
      </c>
      <c r="AI362" s="43">
        <v>155.19999999999999</v>
      </c>
      <c r="AJ362" s="44">
        <f t="shared" si="97"/>
        <v>3.8929765886287625E-2</v>
      </c>
      <c r="AK362" s="45">
        <v>0</v>
      </c>
      <c r="AL362" s="46">
        <v>1</v>
      </c>
      <c r="AM362" s="46">
        <v>1</v>
      </c>
      <c r="AN362" s="47">
        <f t="shared" si="98"/>
        <v>0</v>
      </c>
      <c r="AO362" s="48">
        <f t="shared" si="99"/>
        <v>1</v>
      </c>
    </row>
    <row r="363" spans="1:41" s="49" customFormat="1" x14ac:dyDescent="0.3">
      <c r="A363" s="30" t="s">
        <v>43</v>
      </c>
      <c r="B363" s="71" t="s">
        <v>231</v>
      </c>
      <c r="C363" s="69">
        <v>0.05</v>
      </c>
      <c r="D363" s="69">
        <f t="shared" si="102"/>
        <v>4.3478260869565223E-2</v>
      </c>
      <c r="E363" s="31"/>
      <c r="F363" s="66">
        <f t="shared" si="88"/>
        <v>3.6956521739130437E-2</v>
      </c>
      <c r="G363" s="68">
        <f t="shared" si="89"/>
        <v>1.1576989862949145</v>
      </c>
      <c r="H363" s="67">
        <f t="shared" si="90"/>
        <v>6.5217391304347831E-3</v>
      </c>
      <c r="I363" s="66">
        <f t="shared" si="91"/>
        <v>4.9306266884812058E-2</v>
      </c>
      <c r="J363" s="32"/>
      <c r="K363" s="70">
        <f t="shared" si="92"/>
        <v>5.6702206917533859E-2</v>
      </c>
      <c r="L363" s="56">
        <f t="shared" si="100"/>
        <v>6.7022069175338567E-3</v>
      </c>
      <c r="M363" s="57">
        <f t="shared" si="101"/>
        <v>0.13404413835067713</v>
      </c>
      <c r="N363" s="60"/>
      <c r="O363" s="70"/>
      <c r="P363" s="33"/>
      <c r="Q363" s="73">
        <v>0.85</v>
      </c>
      <c r="R363" s="61">
        <v>15.63</v>
      </c>
      <c r="S363" s="61">
        <v>18.214700000000001</v>
      </c>
      <c r="T363" s="35">
        <f t="shared" si="93"/>
        <v>0.99056269993602053</v>
      </c>
      <c r="U363" s="53">
        <v>0</v>
      </c>
      <c r="V363" s="62">
        <v>94.6</v>
      </c>
      <c r="W363" s="62">
        <v>102.6</v>
      </c>
      <c r="X363" s="54">
        <f t="shared" si="94"/>
        <v>0</v>
      </c>
      <c r="Y363" s="36">
        <v>0.05</v>
      </c>
      <c r="Z363" s="37">
        <v>91.3</v>
      </c>
      <c r="AA363" s="37">
        <v>102.4</v>
      </c>
      <c r="AB363" s="38">
        <f t="shared" si="95"/>
        <v>5.6078860898138017E-2</v>
      </c>
      <c r="AC363" s="82">
        <v>7.0000000000000007E-2</v>
      </c>
      <c r="AD363" s="40">
        <v>98.7</v>
      </c>
      <c r="AE363" s="40">
        <v>101.7</v>
      </c>
      <c r="AF363" s="41">
        <f t="shared" si="96"/>
        <v>7.2127659574468095E-2</v>
      </c>
      <c r="AG363" s="89">
        <v>0.03</v>
      </c>
      <c r="AH363" s="43">
        <v>119.6</v>
      </c>
      <c r="AI363" s="43">
        <v>155.19999999999999</v>
      </c>
      <c r="AJ363" s="44">
        <f t="shared" si="97"/>
        <v>3.8929765886287625E-2</v>
      </c>
      <c r="AK363" s="45">
        <v>0</v>
      </c>
      <c r="AL363" s="46">
        <v>1</v>
      </c>
      <c r="AM363" s="46">
        <v>1</v>
      </c>
      <c r="AN363" s="47">
        <f t="shared" si="98"/>
        <v>0</v>
      </c>
      <c r="AO363" s="48">
        <f t="shared" si="99"/>
        <v>1</v>
      </c>
    </row>
    <row r="364" spans="1:41" s="49" customFormat="1" x14ac:dyDescent="0.3">
      <c r="A364" s="30" t="s">
        <v>161</v>
      </c>
      <c r="B364" s="71" t="s">
        <v>231</v>
      </c>
      <c r="C364" s="69">
        <v>0.2</v>
      </c>
      <c r="D364" s="69">
        <f t="shared" si="102"/>
        <v>0.17391304347826089</v>
      </c>
      <c r="E364" s="31"/>
      <c r="F364" s="66">
        <f t="shared" si="88"/>
        <v>0.14782608695652175</v>
      </c>
      <c r="G364" s="68">
        <f t="shared" si="89"/>
        <v>1.1576989862949145</v>
      </c>
      <c r="H364" s="67">
        <f t="shared" si="90"/>
        <v>2.6086956521739132E-2</v>
      </c>
      <c r="I364" s="66">
        <f t="shared" si="91"/>
        <v>0.19722506753924823</v>
      </c>
      <c r="J364" s="32"/>
      <c r="K364" s="70">
        <f t="shared" si="92"/>
        <v>0.22680882767013544</v>
      </c>
      <c r="L364" s="56">
        <f t="shared" si="100"/>
        <v>2.6808827670135427E-2</v>
      </c>
      <c r="M364" s="57">
        <f t="shared" si="101"/>
        <v>0.13404413835067713</v>
      </c>
      <c r="N364" s="60"/>
      <c r="O364" s="70"/>
      <c r="P364" s="33"/>
      <c r="Q364" s="73">
        <v>0.85</v>
      </c>
      <c r="R364" s="61">
        <v>15.63</v>
      </c>
      <c r="S364" s="61">
        <v>18.214700000000001</v>
      </c>
      <c r="T364" s="35">
        <f t="shared" si="93"/>
        <v>0.99056269993602053</v>
      </c>
      <c r="U364" s="53">
        <v>0</v>
      </c>
      <c r="V364" s="62">
        <v>94.6</v>
      </c>
      <c r="W364" s="62">
        <v>102.6</v>
      </c>
      <c r="X364" s="54">
        <f t="shared" si="94"/>
        <v>0</v>
      </c>
      <c r="Y364" s="36">
        <v>0.05</v>
      </c>
      <c r="Z364" s="37">
        <v>91.3</v>
      </c>
      <c r="AA364" s="37">
        <v>102.4</v>
      </c>
      <c r="AB364" s="38">
        <f t="shared" si="95"/>
        <v>5.6078860898138017E-2</v>
      </c>
      <c r="AC364" s="82">
        <v>7.0000000000000007E-2</v>
      </c>
      <c r="AD364" s="40">
        <v>98.7</v>
      </c>
      <c r="AE364" s="40">
        <v>101.7</v>
      </c>
      <c r="AF364" s="41">
        <f t="shared" si="96"/>
        <v>7.2127659574468095E-2</v>
      </c>
      <c r="AG364" s="89">
        <v>0.03</v>
      </c>
      <c r="AH364" s="43">
        <v>119.6</v>
      </c>
      <c r="AI364" s="43">
        <v>155.19999999999999</v>
      </c>
      <c r="AJ364" s="44">
        <f t="shared" si="97"/>
        <v>3.8929765886287625E-2</v>
      </c>
      <c r="AK364" s="45">
        <v>0</v>
      </c>
      <c r="AL364" s="46">
        <v>1</v>
      </c>
      <c r="AM364" s="46">
        <v>1</v>
      </c>
      <c r="AN364" s="47">
        <f t="shared" si="98"/>
        <v>0</v>
      </c>
      <c r="AO364" s="48">
        <f t="shared" si="99"/>
        <v>1</v>
      </c>
    </row>
    <row r="365" spans="1:41" s="49" customFormat="1" x14ac:dyDescent="0.3">
      <c r="A365" s="30" t="s">
        <v>52</v>
      </c>
      <c r="B365" s="71" t="s">
        <v>231</v>
      </c>
      <c r="C365" s="69">
        <v>0.44</v>
      </c>
      <c r="D365" s="69">
        <f t="shared" si="102"/>
        <v>0.38260869565217392</v>
      </c>
      <c r="E365" s="31"/>
      <c r="F365" s="66">
        <f t="shared" si="88"/>
        <v>0.32521739130434785</v>
      </c>
      <c r="G365" s="68">
        <f t="shared" si="89"/>
        <v>1.1576989862949145</v>
      </c>
      <c r="H365" s="67">
        <f t="shared" si="90"/>
        <v>5.7391304347826085E-2</v>
      </c>
      <c r="I365" s="66">
        <f t="shared" si="91"/>
        <v>0.43389514858634615</v>
      </c>
      <c r="J365" s="32"/>
      <c r="K365" s="70">
        <f t="shared" si="92"/>
        <v>0.49897942087429803</v>
      </c>
      <c r="L365" s="56">
        <f t="shared" si="100"/>
        <v>5.8979420874298027E-2</v>
      </c>
      <c r="M365" s="57">
        <f t="shared" si="101"/>
        <v>0.13404413835067733</v>
      </c>
      <c r="N365" s="60"/>
      <c r="O365" s="70"/>
      <c r="P365" s="33"/>
      <c r="Q365" s="73">
        <v>0.85</v>
      </c>
      <c r="R365" s="61">
        <v>15.63</v>
      </c>
      <c r="S365" s="61">
        <v>18.214700000000001</v>
      </c>
      <c r="T365" s="35">
        <f t="shared" si="93"/>
        <v>0.99056269993602053</v>
      </c>
      <c r="U365" s="53">
        <v>0</v>
      </c>
      <c r="V365" s="62">
        <v>94.6</v>
      </c>
      <c r="W365" s="62">
        <v>102.6</v>
      </c>
      <c r="X365" s="54">
        <f t="shared" si="94"/>
        <v>0</v>
      </c>
      <c r="Y365" s="36">
        <v>0.05</v>
      </c>
      <c r="Z365" s="37">
        <v>91.3</v>
      </c>
      <c r="AA365" s="37">
        <v>102.4</v>
      </c>
      <c r="AB365" s="38">
        <f t="shared" si="95"/>
        <v>5.6078860898138017E-2</v>
      </c>
      <c r="AC365" s="82">
        <v>7.0000000000000007E-2</v>
      </c>
      <c r="AD365" s="40">
        <v>98.7</v>
      </c>
      <c r="AE365" s="40">
        <v>101.7</v>
      </c>
      <c r="AF365" s="41">
        <f t="shared" si="96"/>
        <v>7.2127659574468095E-2</v>
      </c>
      <c r="AG365" s="89">
        <v>0.03</v>
      </c>
      <c r="AH365" s="43">
        <v>119.6</v>
      </c>
      <c r="AI365" s="43">
        <v>155.19999999999999</v>
      </c>
      <c r="AJ365" s="44">
        <f t="shared" si="97"/>
        <v>3.8929765886287625E-2</v>
      </c>
      <c r="AK365" s="45">
        <v>0</v>
      </c>
      <c r="AL365" s="46">
        <v>1</v>
      </c>
      <c r="AM365" s="46">
        <v>1</v>
      </c>
      <c r="AN365" s="47">
        <f t="shared" si="98"/>
        <v>0</v>
      </c>
      <c r="AO365" s="48">
        <f t="shared" si="99"/>
        <v>1</v>
      </c>
    </row>
    <row r="366" spans="1:41" s="49" customFormat="1" x14ac:dyDescent="0.3">
      <c r="A366" s="30" t="s">
        <v>141</v>
      </c>
      <c r="B366" s="71" t="s">
        <v>231</v>
      </c>
      <c r="C366" s="69">
        <v>0.44</v>
      </c>
      <c r="D366" s="69">
        <f t="shared" si="102"/>
        <v>0.38260869565217392</v>
      </c>
      <c r="E366" s="31"/>
      <c r="F366" s="66">
        <f t="shared" si="88"/>
        <v>0.32521739130434785</v>
      </c>
      <c r="G366" s="68">
        <f t="shared" si="89"/>
        <v>1.1576989862949145</v>
      </c>
      <c r="H366" s="67">
        <f t="shared" si="90"/>
        <v>5.7391304347826085E-2</v>
      </c>
      <c r="I366" s="66">
        <f t="shared" si="91"/>
        <v>0.43389514858634615</v>
      </c>
      <c r="J366" s="32"/>
      <c r="K366" s="70">
        <f t="shared" si="92"/>
        <v>0.49897942087429803</v>
      </c>
      <c r="L366" s="56">
        <f t="shared" si="100"/>
        <v>5.8979420874298027E-2</v>
      </c>
      <c r="M366" s="57">
        <f t="shared" si="101"/>
        <v>0.13404413835067733</v>
      </c>
      <c r="N366" s="60"/>
      <c r="O366" s="70"/>
      <c r="P366" s="33"/>
      <c r="Q366" s="73">
        <v>0.85</v>
      </c>
      <c r="R366" s="61">
        <v>15.63</v>
      </c>
      <c r="S366" s="61">
        <v>18.214700000000001</v>
      </c>
      <c r="T366" s="35">
        <f t="shared" si="93"/>
        <v>0.99056269993602053</v>
      </c>
      <c r="U366" s="53">
        <v>0</v>
      </c>
      <c r="V366" s="62">
        <v>94.6</v>
      </c>
      <c r="W366" s="62">
        <v>102.6</v>
      </c>
      <c r="X366" s="54">
        <f t="shared" si="94"/>
        <v>0</v>
      </c>
      <c r="Y366" s="36">
        <v>0.05</v>
      </c>
      <c r="Z366" s="37">
        <v>91.3</v>
      </c>
      <c r="AA366" s="37">
        <v>102.4</v>
      </c>
      <c r="AB366" s="38">
        <f t="shared" si="95"/>
        <v>5.6078860898138017E-2</v>
      </c>
      <c r="AC366" s="82">
        <v>7.0000000000000007E-2</v>
      </c>
      <c r="AD366" s="40">
        <v>98.7</v>
      </c>
      <c r="AE366" s="40">
        <v>101.7</v>
      </c>
      <c r="AF366" s="41">
        <f t="shared" si="96"/>
        <v>7.2127659574468095E-2</v>
      </c>
      <c r="AG366" s="89">
        <v>0.03</v>
      </c>
      <c r="AH366" s="43">
        <v>119.6</v>
      </c>
      <c r="AI366" s="43">
        <v>155.19999999999999</v>
      </c>
      <c r="AJ366" s="44">
        <f t="shared" si="97"/>
        <v>3.8929765886287625E-2</v>
      </c>
      <c r="AK366" s="45">
        <v>0</v>
      </c>
      <c r="AL366" s="46">
        <v>1</v>
      </c>
      <c r="AM366" s="46">
        <v>1</v>
      </c>
      <c r="AN366" s="47">
        <f t="shared" si="98"/>
        <v>0</v>
      </c>
      <c r="AO366" s="48">
        <f t="shared" si="99"/>
        <v>1</v>
      </c>
    </row>
    <row r="367" spans="1:41" s="49" customFormat="1" x14ac:dyDescent="0.3">
      <c r="A367" s="30" t="s">
        <v>145</v>
      </c>
      <c r="B367" s="71" t="s">
        <v>231</v>
      </c>
      <c r="C367" s="69">
        <v>3.66</v>
      </c>
      <c r="D367" s="69">
        <f t="shared" si="102"/>
        <v>3.1826086956521742</v>
      </c>
      <c r="E367" s="31"/>
      <c r="F367" s="66">
        <f t="shared" si="88"/>
        <v>2.7052173913043478</v>
      </c>
      <c r="G367" s="68">
        <f t="shared" si="89"/>
        <v>1.1576989862949145</v>
      </c>
      <c r="H367" s="67">
        <f t="shared" si="90"/>
        <v>0.47739130434782612</v>
      </c>
      <c r="I367" s="66">
        <f t="shared" si="91"/>
        <v>3.6092187359682426</v>
      </c>
      <c r="J367" s="32"/>
      <c r="K367" s="70">
        <f t="shared" si="92"/>
        <v>4.1506015463634789</v>
      </c>
      <c r="L367" s="56">
        <f t="shared" si="100"/>
        <v>0.49060154636347875</v>
      </c>
      <c r="M367" s="57">
        <f t="shared" si="101"/>
        <v>0.13404413835067724</v>
      </c>
      <c r="N367" s="60"/>
      <c r="O367" s="70"/>
      <c r="P367" s="33"/>
      <c r="Q367" s="73">
        <v>0.85</v>
      </c>
      <c r="R367" s="61">
        <v>15.63</v>
      </c>
      <c r="S367" s="61">
        <v>18.214700000000001</v>
      </c>
      <c r="T367" s="35">
        <f t="shared" si="93"/>
        <v>0.99056269993602053</v>
      </c>
      <c r="U367" s="53">
        <v>0</v>
      </c>
      <c r="V367" s="62">
        <v>94.6</v>
      </c>
      <c r="W367" s="62">
        <v>102.6</v>
      </c>
      <c r="X367" s="54">
        <f t="shared" si="94"/>
        <v>0</v>
      </c>
      <c r="Y367" s="36">
        <v>0.05</v>
      </c>
      <c r="Z367" s="37">
        <v>91.3</v>
      </c>
      <c r="AA367" s="37">
        <v>102.4</v>
      </c>
      <c r="AB367" s="38">
        <f t="shared" si="95"/>
        <v>5.6078860898138017E-2</v>
      </c>
      <c r="AC367" s="82">
        <v>7.0000000000000007E-2</v>
      </c>
      <c r="AD367" s="40">
        <v>98.7</v>
      </c>
      <c r="AE367" s="40">
        <v>101.7</v>
      </c>
      <c r="AF367" s="41">
        <f t="shared" si="96"/>
        <v>7.2127659574468095E-2</v>
      </c>
      <c r="AG367" s="89">
        <v>0.03</v>
      </c>
      <c r="AH367" s="43">
        <v>119.6</v>
      </c>
      <c r="AI367" s="43">
        <v>155.19999999999999</v>
      </c>
      <c r="AJ367" s="44">
        <f t="shared" si="97"/>
        <v>3.8929765886287625E-2</v>
      </c>
      <c r="AK367" s="45">
        <v>0</v>
      </c>
      <c r="AL367" s="46">
        <v>1</v>
      </c>
      <c r="AM367" s="46">
        <v>1</v>
      </c>
      <c r="AN367" s="47">
        <f t="shared" si="98"/>
        <v>0</v>
      </c>
      <c r="AO367" s="48">
        <f t="shared" si="99"/>
        <v>1</v>
      </c>
    </row>
    <row r="368" spans="1:41" s="49" customFormat="1" x14ac:dyDescent="0.3">
      <c r="A368" s="30" t="s">
        <v>146</v>
      </c>
      <c r="B368" s="71" t="s">
        <v>231</v>
      </c>
      <c r="C368" s="69">
        <v>3.66</v>
      </c>
      <c r="D368" s="69">
        <f t="shared" si="102"/>
        <v>3.1826086956521742</v>
      </c>
      <c r="E368" s="31"/>
      <c r="F368" s="66">
        <f t="shared" si="88"/>
        <v>2.7052173913043478</v>
      </c>
      <c r="G368" s="68">
        <f t="shared" si="89"/>
        <v>1.1576989862949145</v>
      </c>
      <c r="H368" s="67">
        <f t="shared" si="90"/>
        <v>0.47739130434782612</v>
      </c>
      <c r="I368" s="66">
        <f t="shared" si="91"/>
        <v>3.6092187359682426</v>
      </c>
      <c r="J368" s="32"/>
      <c r="K368" s="70">
        <f t="shared" si="92"/>
        <v>4.1506015463634789</v>
      </c>
      <c r="L368" s="56">
        <f t="shared" si="100"/>
        <v>0.49060154636347875</v>
      </c>
      <c r="M368" s="57">
        <f t="shared" si="101"/>
        <v>0.13404413835067724</v>
      </c>
      <c r="N368" s="60"/>
      <c r="O368" s="70"/>
      <c r="P368" s="33"/>
      <c r="Q368" s="73">
        <v>0.85</v>
      </c>
      <c r="R368" s="61">
        <v>15.63</v>
      </c>
      <c r="S368" s="61">
        <v>18.214700000000001</v>
      </c>
      <c r="T368" s="35">
        <f t="shared" si="93"/>
        <v>0.99056269993602053</v>
      </c>
      <c r="U368" s="53">
        <v>0</v>
      </c>
      <c r="V368" s="62">
        <v>94.6</v>
      </c>
      <c r="W368" s="62">
        <v>102.6</v>
      </c>
      <c r="X368" s="54">
        <f t="shared" si="94"/>
        <v>0</v>
      </c>
      <c r="Y368" s="36">
        <v>0.05</v>
      </c>
      <c r="Z368" s="37">
        <v>91.3</v>
      </c>
      <c r="AA368" s="37">
        <v>102.4</v>
      </c>
      <c r="AB368" s="38">
        <f t="shared" si="95"/>
        <v>5.6078860898138017E-2</v>
      </c>
      <c r="AC368" s="82">
        <v>7.0000000000000007E-2</v>
      </c>
      <c r="AD368" s="40">
        <v>98.7</v>
      </c>
      <c r="AE368" s="40">
        <v>101.7</v>
      </c>
      <c r="AF368" s="41">
        <f t="shared" si="96"/>
        <v>7.2127659574468095E-2</v>
      </c>
      <c r="AG368" s="89">
        <v>0.03</v>
      </c>
      <c r="AH368" s="43">
        <v>119.6</v>
      </c>
      <c r="AI368" s="43">
        <v>155.19999999999999</v>
      </c>
      <c r="AJ368" s="44">
        <f t="shared" si="97"/>
        <v>3.8929765886287625E-2</v>
      </c>
      <c r="AK368" s="45">
        <v>0</v>
      </c>
      <c r="AL368" s="46">
        <v>1</v>
      </c>
      <c r="AM368" s="46">
        <v>1</v>
      </c>
      <c r="AN368" s="47">
        <f t="shared" si="98"/>
        <v>0</v>
      </c>
      <c r="AO368" s="48">
        <f t="shared" si="99"/>
        <v>1</v>
      </c>
    </row>
    <row r="369" spans="1:41" s="49" customFormat="1" x14ac:dyDescent="0.3">
      <c r="A369" s="30" t="s">
        <v>147</v>
      </c>
      <c r="B369" s="71" t="s">
        <v>231</v>
      </c>
      <c r="C369" s="69">
        <v>3.66</v>
      </c>
      <c r="D369" s="69">
        <f t="shared" si="102"/>
        <v>3.1826086956521742</v>
      </c>
      <c r="E369" s="31"/>
      <c r="F369" s="66">
        <f t="shared" si="88"/>
        <v>2.7052173913043478</v>
      </c>
      <c r="G369" s="68">
        <f t="shared" si="89"/>
        <v>1.1576989862949145</v>
      </c>
      <c r="H369" s="67">
        <f t="shared" si="90"/>
        <v>0.47739130434782612</v>
      </c>
      <c r="I369" s="66">
        <f t="shared" si="91"/>
        <v>3.6092187359682426</v>
      </c>
      <c r="J369" s="32"/>
      <c r="K369" s="70">
        <f t="shared" si="92"/>
        <v>4.1506015463634789</v>
      </c>
      <c r="L369" s="56">
        <f t="shared" si="100"/>
        <v>0.49060154636347875</v>
      </c>
      <c r="M369" s="57">
        <f t="shared" si="101"/>
        <v>0.13404413835067724</v>
      </c>
      <c r="N369" s="60"/>
      <c r="O369" s="70"/>
      <c r="P369" s="33"/>
      <c r="Q369" s="73">
        <v>0.85</v>
      </c>
      <c r="R369" s="61">
        <v>15.63</v>
      </c>
      <c r="S369" s="61">
        <v>18.214700000000001</v>
      </c>
      <c r="T369" s="35">
        <f t="shared" si="93"/>
        <v>0.99056269993602053</v>
      </c>
      <c r="U369" s="53">
        <v>0</v>
      </c>
      <c r="V369" s="62">
        <v>94.6</v>
      </c>
      <c r="W369" s="62">
        <v>102.6</v>
      </c>
      <c r="X369" s="54">
        <f t="shared" si="94"/>
        <v>0</v>
      </c>
      <c r="Y369" s="36">
        <v>0.05</v>
      </c>
      <c r="Z369" s="37">
        <v>91.3</v>
      </c>
      <c r="AA369" s="37">
        <v>102.4</v>
      </c>
      <c r="AB369" s="38">
        <f t="shared" si="95"/>
        <v>5.6078860898138017E-2</v>
      </c>
      <c r="AC369" s="82">
        <v>7.0000000000000007E-2</v>
      </c>
      <c r="AD369" s="40">
        <v>98.7</v>
      </c>
      <c r="AE369" s="40">
        <v>101.7</v>
      </c>
      <c r="AF369" s="41">
        <f t="shared" si="96"/>
        <v>7.2127659574468095E-2</v>
      </c>
      <c r="AG369" s="89">
        <v>0.03</v>
      </c>
      <c r="AH369" s="43">
        <v>119.6</v>
      </c>
      <c r="AI369" s="43">
        <v>155.19999999999999</v>
      </c>
      <c r="AJ369" s="44">
        <f t="shared" si="97"/>
        <v>3.8929765886287625E-2</v>
      </c>
      <c r="AK369" s="45">
        <v>0</v>
      </c>
      <c r="AL369" s="46">
        <v>1</v>
      </c>
      <c r="AM369" s="46">
        <v>1</v>
      </c>
      <c r="AN369" s="47">
        <f t="shared" si="98"/>
        <v>0</v>
      </c>
      <c r="AO369" s="48">
        <f t="shared" si="99"/>
        <v>1</v>
      </c>
    </row>
    <row r="370" spans="1:41" s="49" customFormat="1" x14ac:dyDescent="0.3">
      <c r="A370" s="30" t="s">
        <v>53</v>
      </c>
      <c r="B370" s="71" t="s">
        <v>231</v>
      </c>
      <c r="C370" s="69">
        <v>3.66</v>
      </c>
      <c r="D370" s="69">
        <f t="shared" si="102"/>
        <v>3.1826086956521742</v>
      </c>
      <c r="E370" s="31"/>
      <c r="F370" s="66">
        <f t="shared" si="88"/>
        <v>2.7052173913043478</v>
      </c>
      <c r="G370" s="68">
        <f t="shared" si="89"/>
        <v>1.1576989862949145</v>
      </c>
      <c r="H370" s="67">
        <f t="shared" si="90"/>
        <v>0.47739130434782612</v>
      </c>
      <c r="I370" s="66">
        <f t="shared" si="91"/>
        <v>3.6092187359682426</v>
      </c>
      <c r="J370" s="32"/>
      <c r="K370" s="70">
        <f t="shared" si="92"/>
        <v>4.1506015463634789</v>
      </c>
      <c r="L370" s="56">
        <f t="shared" si="100"/>
        <v>0.49060154636347875</v>
      </c>
      <c r="M370" s="57">
        <f t="shared" si="101"/>
        <v>0.13404413835067724</v>
      </c>
      <c r="N370" s="60"/>
      <c r="O370" s="70"/>
      <c r="P370" s="33"/>
      <c r="Q370" s="73">
        <v>0.85</v>
      </c>
      <c r="R370" s="61">
        <v>15.63</v>
      </c>
      <c r="S370" s="61">
        <v>18.214700000000001</v>
      </c>
      <c r="T370" s="35">
        <f t="shared" si="93"/>
        <v>0.99056269993602053</v>
      </c>
      <c r="U370" s="53">
        <v>0</v>
      </c>
      <c r="V370" s="62">
        <v>94.6</v>
      </c>
      <c r="W370" s="62">
        <v>102.6</v>
      </c>
      <c r="X370" s="54">
        <f t="shared" si="94"/>
        <v>0</v>
      </c>
      <c r="Y370" s="36">
        <v>0.05</v>
      </c>
      <c r="Z370" s="37">
        <v>91.3</v>
      </c>
      <c r="AA370" s="37">
        <v>102.4</v>
      </c>
      <c r="AB370" s="38">
        <f t="shared" si="95"/>
        <v>5.6078860898138017E-2</v>
      </c>
      <c r="AC370" s="82">
        <v>7.0000000000000007E-2</v>
      </c>
      <c r="AD370" s="40">
        <v>98.7</v>
      </c>
      <c r="AE370" s="40">
        <v>101.7</v>
      </c>
      <c r="AF370" s="41">
        <f t="shared" si="96"/>
        <v>7.2127659574468095E-2</v>
      </c>
      <c r="AG370" s="89">
        <v>0.03</v>
      </c>
      <c r="AH370" s="43">
        <v>119.6</v>
      </c>
      <c r="AI370" s="43">
        <v>155.19999999999999</v>
      </c>
      <c r="AJ370" s="44">
        <f t="shared" si="97"/>
        <v>3.8929765886287625E-2</v>
      </c>
      <c r="AK370" s="45">
        <v>0</v>
      </c>
      <c r="AL370" s="46">
        <v>1</v>
      </c>
      <c r="AM370" s="46">
        <v>1</v>
      </c>
      <c r="AN370" s="47">
        <f t="shared" si="98"/>
        <v>0</v>
      </c>
      <c r="AO370" s="48">
        <f t="shared" si="99"/>
        <v>1</v>
      </c>
    </row>
    <row r="371" spans="1:41" s="49" customFormat="1" x14ac:dyDescent="0.3">
      <c r="A371" s="30" t="s">
        <v>149</v>
      </c>
      <c r="B371" s="71" t="s">
        <v>231</v>
      </c>
      <c r="C371" s="69">
        <v>2.87</v>
      </c>
      <c r="D371" s="69">
        <f t="shared" si="102"/>
        <v>2.4956521739130437</v>
      </c>
      <c r="E371" s="31"/>
      <c r="F371" s="66">
        <f t="shared" si="88"/>
        <v>2.1213043478260869</v>
      </c>
      <c r="G371" s="68">
        <f t="shared" si="89"/>
        <v>1.1576989862949145</v>
      </c>
      <c r="H371" s="67">
        <f t="shared" si="90"/>
        <v>0.37434782608695655</v>
      </c>
      <c r="I371" s="66">
        <f t="shared" si="91"/>
        <v>2.8301797191882119</v>
      </c>
      <c r="J371" s="32"/>
      <c r="K371" s="70">
        <f t="shared" si="92"/>
        <v>3.2547066770664435</v>
      </c>
      <c r="L371" s="56">
        <f t="shared" si="100"/>
        <v>0.38470667706644335</v>
      </c>
      <c r="M371" s="57">
        <f t="shared" si="101"/>
        <v>0.13404413835067713</v>
      </c>
      <c r="N371" s="60"/>
      <c r="O371" s="70"/>
      <c r="P371" s="33"/>
      <c r="Q371" s="73">
        <v>0.85</v>
      </c>
      <c r="R371" s="61">
        <v>15.63</v>
      </c>
      <c r="S371" s="61">
        <v>18.214700000000001</v>
      </c>
      <c r="T371" s="35">
        <f t="shared" si="93"/>
        <v>0.99056269993602053</v>
      </c>
      <c r="U371" s="53">
        <v>0</v>
      </c>
      <c r="V371" s="62">
        <v>94.6</v>
      </c>
      <c r="W371" s="62">
        <v>102.6</v>
      </c>
      <c r="X371" s="54">
        <f t="shared" si="94"/>
        <v>0</v>
      </c>
      <c r="Y371" s="36">
        <v>0.05</v>
      </c>
      <c r="Z371" s="37">
        <v>91.3</v>
      </c>
      <c r="AA371" s="37">
        <v>102.4</v>
      </c>
      <c r="AB371" s="38">
        <f t="shared" si="95"/>
        <v>5.6078860898138017E-2</v>
      </c>
      <c r="AC371" s="82">
        <v>7.0000000000000007E-2</v>
      </c>
      <c r="AD371" s="40">
        <v>98.7</v>
      </c>
      <c r="AE371" s="40">
        <v>101.7</v>
      </c>
      <c r="AF371" s="41">
        <f t="shared" si="96"/>
        <v>7.2127659574468095E-2</v>
      </c>
      <c r="AG371" s="89">
        <v>0.03</v>
      </c>
      <c r="AH371" s="43">
        <v>119.6</v>
      </c>
      <c r="AI371" s="43">
        <v>155.19999999999999</v>
      </c>
      <c r="AJ371" s="44">
        <f t="shared" si="97"/>
        <v>3.8929765886287625E-2</v>
      </c>
      <c r="AK371" s="45">
        <v>0</v>
      </c>
      <c r="AL371" s="46">
        <v>1</v>
      </c>
      <c r="AM371" s="46">
        <v>1</v>
      </c>
      <c r="AN371" s="47">
        <f t="shared" si="98"/>
        <v>0</v>
      </c>
      <c r="AO371" s="48">
        <f t="shared" si="99"/>
        <v>1</v>
      </c>
    </row>
    <row r="372" spans="1:41" s="49" customFormat="1" x14ac:dyDescent="0.3">
      <c r="A372" s="30" t="s">
        <v>54</v>
      </c>
      <c r="B372" s="71" t="s">
        <v>231</v>
      </c>
      <c r="C372" s="69">
        <v>4.71</v>
      </c>
      <c r="D372" s="69">
        <f t="shared" si="102"/>
        <v>4.0956521739130434</v>
      </c>
      <c r="E372" s="31"/>
      <c r="F372" s="66">
        <f t="shared" si="88"/>
        <v>3.4813043478260868</v>
      </c>
      <c r="G372" s="68">
        <f t="shared" si="89"/>
        <v>1.1576989862949145</v>
      </c>
      <c r="H372" s="67">
        <f t="shared" si="90"/>
        <v>0.61434782608695648</v>
      </c>
      <c r="I372" s="66">
        <f t="shared" si="91"/>
        <v>4.6446503405492958</v>
      </c>
      <c r="J372" s="32"/>
      <c r="K372" s="70">
        <f t="shared" si="92"/>
        <v>5.3413478916316901</v>
      </c>
      <c r="L372" s="56">
        <f t="shared" si="100"/>
        <v>0.63134789163169014</v>
      </c>
      <c r="M372" s="57">
        <f t="shared" si="101"/>
        <v>0.1340441383506773</v>
      </c>
      <c r="N372" s="60"/>
      <c r="O372" s="70"/>
      <c r="P372" s="33"/>
      <c r="Q372" s="73">
        <v>0.85</v>
      </c>
      <c r="R372" s="61">
        <v>15.63</v>
      </c>
      <c r="S372" s="61">
        <v>18.214700000000001</v>
      </c>
      <c r="T372" s="35">
        <f t="shared" si="93"/>
        <v>0.99056269993602053</v>
      </c>
      <c r="U372" s="53">
        <v>0</v>
      </c>
      <c r="V372" s="62">
        <v>94.6</v>
      </c>
      <c r="W372" s="62">
        <v>102.6</v>
      </c>
      <c r="X372" s="54">
        <f t="shared" si="94"/>
        <v>0</v>
      </c>
      <c r="Y372" s="36">
        <v>0.05</v>
      </c>
      <c r="Z372" s="37">
        <v>91.3</v>
      </c>
      <c r="AA372" s="37">
        <v>102.4</v>
      </c>
      <c r="AB372" s="38">
        <f t="shared" si="95"/>
        <v>5.6078860898138017E-2</v>
      </c>
      <c r="AC372" s="82">
        <v>7.0000000000000007E-2</v>
      </c>
      <c r="AD372" s="40">
        <v>98.7</v>
      </c>
      <c r="AE372" s="40">
        <v>101.7</v>
      </c>
      <c r="AF372" s="41">
        <f t="shared" si="96"/>
        <v>7.2127659574468095E-2</v>
      </c>
      <c r="AG372" s="89">
        <v>0.03</v>
      </c>
      <c r="AH372" s="43">
        <v>119.6</v>
      </c>
      <c r="AI372" s="43">
        <v>155.19999999999999</v>
      </c>
      <c r="AJ372" s="44">
        <f t="shared" si="97"/>
        <v>3.8929765886287625E-2</v>
      </c>
      <c r="AK372" s="45">
        <v>0</v>
      </c>
      <c r="AL372" s="46">
        <v>1</v>
      </c>
      <c r="AM372" s="46">
        <v>1</v>
      </c>
      <c r="AN372" s="47">
        <f t="shared" si="98"/>
        <v>0</v>
      </c>
      <c r="AO372" s="48">
        <f t="shared" si="99"/>
        <v>1</v>
      </c>
    </row>
    <row r="373" spans="1:41" s="49" customFormat="1" x14ac:dyDescent="0.3">
      <c r="A373" s="30" t="s">
        <v>55</v>
      </c>
      <c r="B373" s="71" t="s">
        <v>231</v>
      </c>
      <c r="C373" s="69">
        <v>5.29</v>
      </c>
      <c r="D373" s="69">
        <f t="shared" si="102"/>
        <v>4.6000000000000005</v>
      </c>
      <c r="E373" s="31"/>
      <c r="F373" s="66">
        <f t="shared" si="88"/>
        <v>3.91</v>
      </c>
      <c r="G373" s="68">
        <f t="shared" si="89"/>
        <v>1.1576989862949145</v>
      </c>
      <c r="H373" s="67">
        <f t="shared" si="90"/>
        <v>0.69000000000000006</v>
      </c>
      <c r="I373" s="66">
        <f t="shared" si="91"/>
        <v>5.2166030364131162</v>
      </c>
      <c r="J373" s="32"/>
      <c r="K373" s="70">
        <f t="shared" si="92"/>
        <v>5.9990934918750831</v>
      </c>
      <c r="L373" s="56">
        <f t="shared" si="100"/>
        <v>0.70909349187508308</v>
      </c>
      <c r="M373" s="57">
        <f t="shared" si="101"/>
        <v>0.13404413835067733</v>
      </c>
      <c r="N373" s="60"/>
      <c r="O373" s="70"/>
      <c r="P373" s="33"/>
      <c r="Q373" s="73">
        <v>0.85</v>
      </c>
      <c r="R373" s="61">
        <v>15.63</v>
      </c>
      <c r="S373" s="61">
        <v>18.214700000000001</v>
      </c>
      <c r="T373" s="35">
        <f t="shared" si="93"/>
        <v>0.99056269993602053</v>
      </c>
      <c r="U373" s="53">
        <v>0</v>
      </c>
      <c r="V373" s="62">
        <v>94.6</v>
      </c>
      <c r="W373" s="62">
        <v>102.6</v>
      </c>
      <c r="X373" s="54">
        <f t="shared" si="94"/>
        <v>0</v>
      </c>
      <c r="Y373" s="36">
        <v>0.05</v>
      </c>
      <c r="Z373" s="37">
        <v>91.3</v>
      </c>
      <c r="AA373" s="37">
        <v>102.4</v>
      </c>
      <c r="AB373" s="38">
        <f t="shared" si="95"/>
        <v>5.6078860898138017E-2</v>
      </c>
      <c r="AC373" s="82">
        <v>7.0000000000000007E-2</v>
      </c>
      <c r="AD373" s="40">
        <v>98.7</v>
      </c>
      <c r="AE373" s="40">
        <v>101.7</v>
      </c>
      <c r="AF373" s="41">
        <f t="shared" si="96"/>
        <v>7.2127659574468095E-2</v>
      </c>
      <c r="AG373" s="89">
        <v>0.03</v>
      </c>
      <c r="AH373" s="43">
        <v>119.6</v>
      </c>
      <c r="AI373" s="43">
        <v>155.19999999999999</v>
      </c>
      <c r="AJ373" s="44">
        <f t="shared" si="97"/>
        <v>3.8929765886287625E-2</v>
      </c>
      <c r="AK373" s="45">
        <v>0</v>
      </c>
      <c r="AL373" s="46">
        <v>1</v>
      </c>
      <c r="AM373" s="46">
        <v>1</v>
      </c>
      <c r="AN373" s="47">
        <f t="shared" si="98"/>
        <v>0</v>
      </c>
      <c r="AO373" s="48">
        <f t="shared" si="99"/>
        <v>1</v>
      </c>
    </row>
    <row r="374" spans="1:41" s="49" customFormat="1" x14ac:dyDescent="0.3">
      <c r="A374" s="30" t="s">
        <v>56</v>
      </c>
      <c r="B374" s="71" t="s">
        <v>231</v>
      </c>
      <c r="C374" s="69">
        <v>5.63</v>
      </c>
      <c r="D374" s="69">
        <f t="shared" si="102"/>
        <v>4.8956521739130441</v>
      </c>
      <c r="E374" s="31"/>
      <c r="F374" s="66">
        <f t="shared" si="88"/>
        <v>4.1613043478260874</v>
      </c>
      <c r="G374" s="68">
        <f t="shared" si="89"/>
        <v>1.1576989862949145</v>
      </c>
      <c r="H374" s="67">
        <f t="shared" si="90"/>
        <v>0.73434782608695659</v>
      </c>
      <c r="I374" s="66">
        <f t="shared" si="91"/>
        <v>5.5518856512298385</v>
      </c>
      <c r="J374" s="32"/>
      <c r="K374" s="70">
        <f t="shared" si="92"/>
        <v>6.3846684989143139</v>
      </c>
      <c r="L374" s="56">
        <f t="shared" si="100"/>
        <v>0.75466849891431398</v>
      </c>
      <c r="M374" s="57">
        <f t="shared" si="101"/>
        <v>0.13404413835067744</v>
      </c>
      <c r="N374" s="60"/>
      <c r="O374" s="70"/>
      <c r="P374" s="33"/>
      <c r="Q374" s="73">
        <v>0.85</v>
      </c>
      <c r="R374" s="61">
        <v>15.63</v>
      </c>
      <c r="S374" s="61">
        <v>18.214700000000001</v>
      </c>
      <c r="T374" s="35">
        <f t="shared" si="93"/>
        <v>0.99056269993602053</v>
      </c>
      <c r="U374" s="53">
        <v>0</v>
      </c>
      <c r="V374" s="62">
        <v>94.6</v>
      </c>
      <c r="W374" s="62">
        <v>102.6</v>
      </c>
      <c r="X374" s="54">
        <f t="shared" si="94"/>
        <v>0</v>
      </c>
      <c r="Y374" s="36">
        <v>0.05</v>
      </c>
      <c r="Z374" s="37">
        <v>91.3</v>
      </c>
      <c r="AA374" s="37">
        <v>102.4</v>
      </c>
      <c r="AB374" s="38">
        <f t="shared" si="95"/>
        <v>5.6078860898138017E-2</v>
      </c>
      <c r="AC374" s="82">
        <v>7.0000000000000007E-2</v>
      </c>
      <c r="AD374" s="40">
        <v>98.7</v>
      </c>
      <c r="AE374" s="40">
        <v>101.7</v>
      </c>
      <c r="AF374" s="41">
        <f t="shared" si="96"/>
        <v>7.2127659574468095E-2</v>
      </c>
      <c r="AG374" s="89">
        <v>0.03</v>
      </c>
      <c r="AH374" s="43">
        <v>119.6</v>
      </c>
      <c r="AI374" s="43">
        <v>155.19999999999999</v>
      </c>
      <c r="AJ374" s="44">
        <f t="shared" si="97"/>
        <v>3.8929765886287625E-2</v>
      </c>
      <c r="AK374" s="45">
        <v>0</v>
      </c>
      <c r="AL374" s="46">
        <v>1</v>
      </c>
      <c r="AM374" s="46">
        <v>1</v>
      </c>
      <c r="AN374" s="47">
        <f t="shared" si="98"/>
        <v>0</v>
      </c>
      <c r="AO374" s="48">
        <f t="shared" si="99"/>
        <v>1</v>
      </c>
    </row>
    <row r="375" spans="1:41" s="49" customFormat="1" x14ac:dyDescent="0.3">
      <c r="A375" s="30" t="s">
        <v>57</v>
      </c>
      <c r="B375" s="71" t="s">
        <v>231</v>
      </c>
      <c r="C375" s="69">
        <v>5.8</v>
      </c>
      <c r="D375" s="69">
        <f t="shared" si="102"/>
        <v>5.0434782608695654</v>
      </c>
      <c r="E375" s="31"/>
      <c r="F375" s="66">
        <f t="shared" si="88"/>
        <v>4.2869565217391301</v>
      </c>
      <c r="G375" s="68">
        <f t="shared" si="89"/>
        <v>1.1576989862949145</v>
      </c>
      <c r="H375" s="67">
        <f t="shared" si="90"/>
        <v>0.75652173913043474</v>
      </c>
      <c r="I375" s="66">
        <f t="shared" si="91"/>
        <v>5.7195269586381983</v>
      </c>
      <c r="J375" s="32"/>
      <c r="K375" s="70">
        <f t="shared" si="92"/>
        <v>6.5774560024339275</v>
      </c>
      <c r="L375" s="56">
        <f t="shared" si="100"/>
        <v>0.77745600243392765</v>
      </c>
      <c r="M375" s="57">
        <f t="shared" si="101"/>
        <v>0.13404413835067719</v>
      </c>
      <c r="N375" s="60"/>
      <c r="O375" s="70"/>
      <c r="P375" s="33"/>
      <c r="Q375" s="73">
        <v>0.85</v>
      </c>
      <c r="R375" s="61">
        <v>15.63</v>
      </c>
      <c r="S375" s="61">
        <v>18.214700000000001</v>
      </c>
      <c r="T375" s="35">
        <f t="shared" si="93"/>
        <v>0.99056269993602053</v>
      </c>
      <c r="U375" s="53">
        <v>0</v>
      </c>
      <c r="V375" s="62">
        <v>94.6</v>
      </c>
      <c r="W375" s="62">
        <v>102.6</v>
      </c>
      <c r="X375" s="54">
        <f t="shared" si="94"/>
        <v>0</v>
      </c>
      <c r="Y375" s="36">
        <v>0.05</v>
      </c>
      <c r="Z375" s="37">
        <v>91.3</v>
      </c>
      <c r="AA375" s="37">
        <v>102.4</v>
      </c>
      <c r="AB375" s="38">
        <f t="shared" si="95"/>
        <v>5.6078860898138017E-2</v>
      </c>
      <c r="AC375" s="82">
        <v>7.0000000000000007E-2</v>
      </c>
      <c r="AD375" s="40">
        <v>98.7</v>
      </c>
      <c r="AE375" s="40">
        <v>101.7</v>
      </c>
      <c r="AF375" s="41">
        <f t="shared" si="96"/>
        <v>7.2127659574468095E-2</v>
      </c>
      <c r="AG375" s="89">
        <v>0.03</v>
      </c>
      <c r="AH375" s="43">
        <v>119.6</v>
      </c>
      <c r="AI375" s="43">
        <v>155.19999999999999</v>
      </c>
      <c r="AJ375" s="44">
        <f t="shared" si="97"/>
        <v>3.8929765886287625E-2</v>
      </c>
      <c r="AK375" s="45">
        <v>0</v>
      </c>
      <c r="AL375" s="46">
        <v>1</v>
      </c>
      <c r="AM375" s="46">
        <v>1</v>
      </c>
      <c r="AN375" s="47">
        <f t="shared" si="98"/>
        <v>0</v>
      </c>
      <c r="AO375" s="48">
        <f t="shared" si="99"/>
        <v>1</v>
      </c>
    </row>
    <row r="376" spans="1:41" s="49" customFormat="1" x14ac:dyDescent="0.3">
      <c r="A376" s="30" t="s">
        <v>59</v>
      </c>
      <c r="B376" s="71" t="s">
        <v>231</v>
      </c>
      <c r="C376" s="69">
        <v>5.75</v>
      </c>
      <c r="D376" s="69">
        <f t="shared" si="102"/>
        <v>5</v>
      </c>
      <c r="E376" s="31"/>
      <c r="F376" s="66">
        <f t="shared" si="88"/>
        <v>4.25</v>
      </c>
      <c r="G376" s="68">
        <f t="shared" si="89"/>
        <v>1.1576989862949145</v>
      </c>
      <c r="H376" s="67">
        <f t="shared" si="90"/>
        <v>0.75</v>
      </c>
      <c r="I376" s="66">
        <f t="shared" si="91"/>
        <v>5.6702206917533866</v>
      </c>
      <c r="J376" s="32"/>
      <c r="K376" s="70">
        <f t="shared" si="92"/>
        <v>6.5207537955163941</v>
      </c>
      <c r="L376" s="56">
        <f t="shared" si="100"/>
        <v>0.77075379551639411</v>
      </c>
      <c r="M376" s="57">
        <f t="shared" si="101"/>
        <v>0.13404413835067724</v>
      </c>
      <c r="N376" s="60"/>
      <c r="O376" s="70"/>
      <c r="P376" s="33"/>
      <c r="Q376" s="73">
        <v>0.85</v>
      </c>
      <c r="R376" s="61">
        <v>15.63</v>
      </c>
      <c r="S376" s="61">
        <v>18.214700000000001</v>
      </c>
      <c r="T376" s="35">
        <f t="shared" si="93"/>
        <v>0.99056269993602053</v>
      </c>
      <c r="U376" s="53">
        <v>0</v>
      </c>
      <c r="V376" s="62">
        <v>94.6</v>
      </c>
      <c r="W376" s="62">
        <v>102.6</v>
      </c>
      <c r="X376" s="54">
        <f t="shared" si="94"/>
        <v>0</v>
      </c>
      <c r="Y376" s="36">
        <v>0.05</v>
      </c>
      <c r="Z376" s="37">
        <v>91.3</v>
      </c>
      <c r="AA376" s="37">
        <v>102.4</v>
      </c>
      <c r="AB376" s="38">
        <f t="shared" si="95"/>
        <v>5.6078860898138017E-2</v>
      </c>
      <c r="AC376" s="82">
        <v>7.0000000000000007E-2</v>
      </c>
      <c r="AD376" s="40">
        <v>98.7</v>
      </c>
      <c r="AE376" s="40">
        <v>101.7</v>
      </c>
      <c r="AF376" s="41">
        <f t="shared" si="96"/>
        <v>7.2127659574468095E-2</v>
      </c>
      <c r="AG376" s="89">
        <v>0.03</v>
      </c>
      <c r="AH376" s="43">
        <v>119.6</v>
      </c>
      <c r="AI376" s="43">
        <v>155.19999999999999</v>
      </c>
      <c r="AJ376" s="44">
        <f t="shared" si="97"/>
        <v>3.8929765886287625E-2</v>
      </c>
      <c r="AK376" s="45">
        <v>0</v>
      </c>
      <c r="AL376" s="46">
        <v>1</v>
      </c>
      <c r="AM376" s="46">
        <v>1</v>
      </c>
      <c r="AN376" s="47">
        <f t="shared" si="98"/>
        <v>0</v>
      </c>
      <c r="AO376" s="48">
        <f t="shared" si="99"/>
        <v>1</v>
      </c>
    </row>
    <row r="377" spans="1:41" s="49" customFormat="1" x14ac:dyDescent="0.3">
      <c r="A377" s="30" t="s">
        <v>150</v>
      </c>
      <c r="B377" s="71" t="s">
        <v>231</v>
      </c>
      <c r="C377" s="69">
        <v>6.78</v>
      </c>
      <c r="D377" s="69">
        <f t="shared" si="102"/>
        <v>5.8956521739130441</v>
      </c>
      <c r="E377" s="31"/>
      <c r="F377" s="66">
        <f t="shared" si="88"/>
        <v>5.011304347826087</v>
      </c>
      <c r="G377" s="68">
        <f t="shared" si="89"/>
        <v>1.1576989862949145</v>
      </c>
      <c r="H377" s="67">
        <f t="shared" si="90"/>
        <v>0.88434782608695661</v>
      </c>
      <c r="I377" s="66">
        <f t="shared" si="91"/>
        <v>6.6859297895805145</v>
      </c>
      <c r="J377" s="32"/>
      <c r="K377" s="70">
        <f t="shared" si="92"/>
        <v>7.6888192580175909</v>
      </c>
      <c r="L377" s="56">
        <f t="shared" si="100"/>
        <v>0.90881925801759067</v>
      </c>
      <c r="M377" s="57">
        <f t="shared" si="101"/>
        <v>0.13404413835067708</v>
      </c>
      <c r="N377" s="60"/>
      <c r="O377" s="70"/>
      <c r="P377" s="33"/>
      <c r="Q377" s="73">
        <v>0.85</v>
      </c>
      <c r="R377" s="61">
        <v>15.63</v>
      </c>
      <c r="S377" s="61">
        <v>18.214700000000001</v>
      </c>
      <c r="T377" s="35">
        <f t="shared" si="93"/>
        <v>0.99056269993602053</v>
      </c>
      <c r="U377" s="53">
        <v>0</v>
      </c>
      <c r="V377" s="62">
        <v>94.6</v>
      </c>
      <c r="W377" s="62">
        <v>102.6</v>
      </c>
      <c r="X377" s="54">
        <f t="shared" si="94"/>
        <v>0</v>
      </c>
      <c r="Y377" s="36">
        <v>0.05</v>
      </c>
      <c r="Z377" s="37">
        <v>91.3</v>
      </c>
      <c r="AA377" s="37">
        <v>102.4</v>
      </c>
      <c r="AB377" s="38">
        <f t="shared" si="95"/>
        <v>5.6078860898138017E-2</v>
      </c>
      <c r="AC377" s="82">
        <v>7.0000000000000007E-2</v>
      </c>
      <c r="AD377" s="40">
        <v>98.7</v>
      </c>
      <c r="AE377" s="40">
        <v>101.7</v>
      </c>
      <c r="AF377" s="41">
        <f t="shared" si="96"/>
        <v>7.2127659574468095E-2</v>
      </c>
      <c r="AG377" s="89">
        <v>0.03</v>
      </c>
      <c r="AH377" s="43">
        <v>119.6</v>
      </c>
      <c r="AI377" s="43">
        <v>155.19999999999999</v>
      </c>
      <c r="AJ377" s="44">
        <f t="shared" si="97"/>
        <v>3.8929765886287625E-2</v>
      </c>
      <c r="AK377" s="45">
        <v>0</v>
      </c>
      <c r="AL377" s="46">
        <v>1</v>
      </c>
      <c r="AM377" s="46">
        <v>1</v>
      </c>
      <c r="AN377" s="47">
        <f t="shared" si="98"/>
        <v>0</v>
      </c>
      <c r="AO377" s="48">
        <f t="shared" si="99"/>
        <v>1</v>
      </c>
    </row>
    <row r="378" spans="1:41" s="49" customFormat="1" x14ac:dyDescent="0.3">
      <c r="A378" s="30" t="s">
        <v>61</v>
      </c>
      <c r="B378" s="71" t="s">
        <v>231</v>
      </c>
      <c r="C378" s="69">
        <v>7</v>
      </c>
      <c r="D378" s="69">
        <f t="shared" si="102"/>
        <v>6.0869565217391308</v>
      </c>
      <c r="E378" s="31"/>
      <c r="F378" s="66">
        <f t="shared" si="88"/>
        <v>5.1739130434782608</v>
      </c>
      <c r="G378" s="68">
        <f t="shared" si="89"/>
        <v>1.1576989862949145</v>
      </c>
      <c r="H378" s="67">
        <f t="shared" si="90"/>
        <v>0.91304347826086962</v>
      </c>
      <c r="I378" s="66">
        <f t="shared" si="91"/>
        <v>6.9028773638736887</v>
      </c>
      <c r="J378" s="32"/>
      <c r="K378" s="70">
        <f t="shared" si="92"/>
        <v>7.9383089684547414</v>
      </c>
      <c r="L378" s="56">
        <f t="shared" si="100"/>
        <v>0.93830896845474143</v>
      </c>
      <c r="M378" s="57">
        <f t="shared" si="101"/>
        <v>0.13404413835067736</v>
      </c>
      <c r="N378" s="60"/>
      <c r="O378" s="70"/>
      <c r="P378" s="33"/>
      <c r="Q378" s="73">
        <v>0.85</v>
      </c>
      <c r="R378" s="61">
        <v>15.63</v>
      </c>
      <c r="S378" s="61">
        <v>18.214700000000001</v>
      </c>
      <c r="T378" s="35">
        <f t="shared" si="93"/>
        <v>0.99056269993602053</v>
      </c>
      <c r="U378" s="53">
        <v>0</v>
      </c>
      <c r="V378" s="62">
        <v>94.6</v>
      </c>
      <c r="W378" s="62">
        <v>102.6</v>
      </c>
      <c r="X378" s="54">
        <f t="shared" si="94"/>
        <v>0</v>
      </c>
      <c r="Y378" s="36">
        <v>0.05</v>
      </c>
      <c r="Z378" s="37">
        <v>91.3</v>
      </c>
      <c r="AA378" s="37">
        <v>102.4</v>
      </c>
      <c r="AB378" s="38">
        <f t="shared" si="95"/>
        <v>5.6078860898138017E-2</v>
      </c>
      <c r="AC378" s="82">
        <v>7.0000000000000007E-2</v>
      </c>
      <c r="AD378" s="40">
        <v>98.7</v>
      </c>
      <c r="AE378" s="40">
        <v>101.7</v>
      </c>
      <c r="AF378" s="41">
        <f t="shared" si="96"/>
        <v>7.2127659574468095E-2</v>
      </c>
      <c r="AG378" s="89">
        <v>0.03</v>
      </c>
      <c r="AH378" s="43">
        <v>119.6</v>
      </c>
      <c r="AI378" s="43">
        <v>155.19999999999999</v>
      </c>
      <c r="AJ378" s="44">
        <f t="shared" si="97"/>
        <v>3.8929765886287625E-2</v>
      </c>
      <c r="AK378" s="45">
        <v>0</v>
      </c>
      <c r="AL378" s="46">
        <v>1</v>
      </c>
      <c r="AM378" s="46">
        <v>1</v>
      </c>
      <c r="AN378" s="47">
        <f t="shared" si="98"/>
        <v>0</v>
      </c>
      <c r="AO378" s="48">
        <f t="shared" si="99"/>
        <v>1</v>
      </c>
    </row>
    <row r="379" spans="1:41" s="49" customFormat="1" x14ac:dyDescent="0.3">
      <c r="A379" s="30" t="s">
        <v>63</v>
      </c>
      <c r="B379" s="71" t="s">
        <v>231</v>
      </c>
      <c r="C379" s="69">
        <v>1.69</v>
      </c>
      <c r="D379" s="69">
        <f t="shared" si="102"/>
        <v>1.4695652173913045</v>
      </c>
      <c r="E379" s="31"/>
      <c r="F379" s="66">
        <f t="shared" si="88"/>
        <v>1.2491304347826089</v>
      </c>
      <c r="G379" s="68">
        <f t="shared" si="89"/>
        <v>1.1576989862949145</v>
      </c>
      <c r="H379" s="67">
        <f t="shared" si="90"/>
        <v>0.22043478260869567</v>
      </c>
      <c r="I379" s="66">
        <f t="shared" si="91"/>
        <v>1.6665518207066479</v>
      </c>
      <c r="J379" s="32"/>
      <c r="K379" s="70">
        <f t="shared" si="92"/>
        <v>1.9165345938126448</v>
      </c>
      <c r="L379" s="56">
        <f t="shared" si="100"/>
        <v>0.22653459381264485</v>
      </c>
      <c r="M379" s="57">
        <f t="shared" si="101"/>
        <v>0.13404413835067744</v>
      </c>
      <c r="N379" s="60"/>
      <c r="O379" s="70"/>
      <c r="P379" s="33"/>
      <c r="Q379" s="73">
        <v>0.85</v>
      </c>
      <c r="R379" s="61">
        <v>15.63</v>
      </c>
      <c r="S379" s="61">
        <v>18.214700000000001</v>
      </c>
      <c r="T379" s="35">
        <f t="shared" si="93"/>
        <v>0.99056269993602053</v>
      </c>
      <c r="U379" s="53">
        <v>0</v>
      </c>
      <c r="V379" s="62">
        <v>94.6</v>
      </c>
      <c r="W379" s="62">
        <v>102.6</v>
      </c>
      <c r="X379" s="54">
        <f t="shared" si="94"/>
        <v>0</v>
      </c>
      <c r="Y379" s="36">
        <v>0.05</v>
      </c>
      <c r="Z379" s="37">
        <v>91.3</v>
      </c>
      <c r="AA379" s="37">
        <v>102.4</v>
      </c>
      <c r="AB379" s="38">
        <f t="shared" si="95"/>
        <v>5.6078860898138017E-2</v>
      </c>
      <c r="AC379" s="82">
        <v>7.0000000000000007E-2</v>
      </c>
      <c r="AD379" s="40">
        <v>98.7</v>
      </c>
      <c r="AE379" s="40">
        <v>101.7</v>
      </c>
      <c r="AF379" s="41">
        <f t="shared" si="96"/>
        <v>7.2127659574468095E-2</v>
      </c>
      <c r="AG379" s="89">
        <v>0.03</v>
      </c>
      <c r="AH379" s="43">
        <v>119.6</v>
      </c>
      <c r="AI379" s="43">
        <v>155.19999999999999</v>
      </c>
      <c r="AJ379" s="44">
        <f t="shared" si="97"/>
        <v>3.8929765886287625E-2</v>
      </c>
      <c r="AK379" s="45">
        <v>0</v>
      </c>
      <c r="AL379" s="46">
        <v>1</v>
      </c>
      <c r="AM379" s="46">
        <v>1</v>
      </c>
      <c r="AN379" s="47">
        <f t="shared" si="98"/>
        <v>0</v>
      </c>
      <c r="AO379" s="48">
        <f t="shared" si="99"/>
        <v>1</v>
      </c>
    </row>
    <row r="380" spans="1:41" s="49" customFormat="1" x14ac:dyDescent="0.3">
      <c r="A380" s="30" t="s">
        <v>64</v>
      </c>
      <c r="B380" s="71" t="s">
        <v>231</v>
      </c>
      <c r="C380" s="69">
        <v>3.03</v>
      </c>
      <c r="D380" s="69">
        <f t="shared" si="102"/>
        <v>2.6347826086956521</v>
      </c>
      <c r="E380" s="31"/>
      <c r="F380" s="66">
        <f t="shared" si="88"/>
        <v>2.2395652173913043</v>
      </c>
      <c r="G380" s="68">
        <f t="shared" si="89"/>
        <v>1.1576989862949145</v>
      </c>
      <c r="H380" s="67">
        <f t="shared" si="90"/>
        <v>0.3952173913043478</v>
      </c>
      <c r="I380" s="66">
        <f t="shared" si="91"/>
        <v>2.9879597732196106</v>
      </c>
      <c r="J380" s="32"/>
      <c r="K380" s="70">
        <f t="shared" si="92"/>
        <v>3.4361537392025521</v>
      </c>
      <c r="L380" s="56">
        <f t="shared" si="100"/>
        <v>0.40615373920255227</v>
      </c>
      <c r="M380" s="57">
        <f t="shared" si="101"/>
        <v>0.13404413835067733</v>
      </c>
      <c r="N380" s="60"/>
      <c r="O380" s="70"/>
      <c r="P380" s="33"/>
      <c r="Q380" s="73">
        <v>0.85</v>
      </c>
      <c r="R380" s="61">
        <v>15.63</v>
      </c>
      <c r="S380" s="61">
        <v>18.214700000000001</v>
      </c>
      <c r="T380" s="35">
        <f t="shared" si="93"/>
        <v>0.99056269993602053</v>
      </c>
      <c r="U380" s="53">
        <v>0</v>
      </c>
      <c r="V380" s="62">
        <v>94.6</v>
      </c>
      <c r="W380" s="62">
        <v>102.6</v>
      </c>
      <c r="X380" s="54">
        <f t="shared" si="94"/>
        <v>0</v>
      </c>
      <c r="Y380" s="36">
        <v>0.05</v>
      </c>
      <c r="Z380" s="37">
        <v>91.3</v>
      </c>
      <c r="AA380" s="37">
        <v>102.4</v>
      </c>
      <c r="AB380" s="38">
        <f t="shared" si="95"/>
        <v>5.6078860898138017E-2</v>
      </c>
      <c r="AC380" s="82">
        <v>7.0000000000000007E-2</v>
      </c>
      <c r="AD380" s="40">
        <v>98.7</v>
      </c>
      <c r="AE380" s="40">
        <v>101.7</v>
      </c>
      <c r="AF380" s="41">
        <f t="shared" si="96"/>
        <v>7.2127659574468095E-2</v>
      </c>
      <c r="AG380" s="89">
        <v>0.03</v>
      </c>
      <c r="AH380" s="43">
        <v>119.6</v>
      </c>
      <c r="AI380" s="43">
        <v>155.19999999999999</v>
      </c>
      <c r="AJ380" s="44">
        <f t="shared" si="97"/>
        <v>3.8929765886287625E-2</v>
      </c>
      <c r="AK380" s="45">
        <v>0</v>
      </c>
      <c r="AL380" s="46">
        <v>1</v>
      </c>
      <c r="AM380" s="46">
        <v>1</v>
      </c>
      <c r="AN380" s="47">
        <f t="shared" si="98"/>
        <v>0</v>
      </c>
      <c r="AO380" s="48">
        <f t="shared" si="99"/>
        <v>1</v>
      </c>
    </row>
    <row r="381" spans="1:41" s="49" customFormat="1" x14ac:dyDescent="0.3">
      <c r="A381" s="30" t="s">
        <v>65</v>
      </c>
      <c r="B381" s="71" t="s">
        <v>231</v>
      </c>
      <c r="C381" s="69">
        <v>1.96</v>
      </c>
      <c r="D381" s="69">
        <f t="shared" si="102"/>
        <v>1.7043478260869567</v>
      </c>
      <c r="E381" s="31"/>
      <c r="F381" s="66">
        <f t="shared" si="88"/>
        <v>1.4486956521739132</v>
      </c>
      <c r="G381" s="68">
        <f t="shared" si="89"/>
        <v>1.1576989862949145</v>
      </c>
      <c r="H381" s="67">
        <f t="shared" si="90"/>
        <v>0.25565217391304351</v>
      </c>
      <c r="I381" s="66">
        <f t="shared" si="91"/>
        <v>1.9328056618846328</v>
      </c>
      <c r="J381" s="32"/>
      <c r="K381" s="70">
        <f t="shared" si="92"/>
        <v>2.2227265111673273</v>
      </c>
      <c r="L381" s="56">
        <f t="shared" si="100"/>
        <v>0.26272651116732737</v>
      </c>
      <c r="M381" s="57">
        <f t="shared" si="101"/>
        <v>0.13404413835067724</v>
      </c>
      <c r="N381" s="60"/>
      <c r="O381" s="70"/>
      <c r="P381" s="33"/>
      <c r="Q381" s="73">
        <v>0.85</v>
      </c>
      <c r="R381" s="61">
        <v>15.63</v>
      </c>
      <c r="S381" s="61">
        <v>18.214700000000001</v>
      </c>
      <c r="T381" s="35">
        <f t="shared" si="93"/>
        <v>0.99056269993602053</v>
      </c>
      <c r="U381" s="53">
        <v>0</v>
      </c>
      <c r="V381" s="62">
        <v>94.6</v>
      </c>
      <c r="W381" s="62">
        <v>102.6</v>
      </c>
      <c r="X381" s="54">
        <f t="shared" si="94"/>
        <v>0</v>
      </c>
      <c r="Y381" s="36">
        <v>0.05</v>
      </c>
      <c r="Z381" s="37">
        <v>91.3</v>
      </c>
      <c r="AA381" s="37">
        <v>102.4</v>
      </c>
      <c r="AB381" s="38">
        <f t="shared" si="95"/>
        <v>5.6078860898138017E-2</v>
      </c>
      <c r="AC381" s="82">
        <v>7.0000000000000007E-2</v>
      </c>
      <c r="AD381" s="40">
        <v>98.7</v>
      </c>
      <c r="AE381" s="40">
        <v>101.7</v>
      </c>
      <c r="AF381" s="41">
        <f t="shared" si="96"/>
        <v>7.2127659574468095E-2</v>
      </c>
      <c r="AG381" s="89">
        <v>0.03</v>
      </c>
      <c r="AH381" s="43">
        <v>119.6</v>
      </c>
      <c r="AI381" s="43">
        <v>155.19999999999999</v>
      </c>
      <c r="AJ381" s="44">
        <f t="shared" si="97"/>
        <v>3.8929765886287625E-2</v>
      </c>
      <c r="AK381" s="45">
        <v>0</v>
      </c>
      <c r="AL381" s="46">
        <v>1</v>
      </c>
      <c r="AM381" s="46">
        <v>1</v>
      </c>
      <c r="AN381" s="47">
        <f t="shared" si="98"/>
        <v>0</v>
      </c>
      <c r="AO381" s="48">
        <f t="shared" si="99"/>
        <v>1</v>
      </c>
    </row>
    <row r="382" spans="1:41" s="49" customFormat="1" x14ac:dyDescent="0.3">
      <c r="A382" s="30" t="s">
        <v>66</v>
      </c>
      <c r="B382" s="71" t="s">
        <v>231</v>
      </c>
      <c r="C382" s="69">
        <v>1.67</v>
      </c>
      <c r="D382" s="69">
        <f t="shared" si="102"/>
        <v>1.4521739130434783</v>
      </c>
      <c r="E382" s="31"/>
      <c r="F382" s="66">
        <f t="shared" si="88"/>
        <v>1.2343478260869565</v>
      </c>
      <c r="G382" s="68">
        <f t="shared" si="89"/>
        <v>1.1576989862949145</v>
      </c>
      <c r="H382" s="67">
        <f t="shared" si="90"/>
        <v>0.21782608695652175</v>
      </c>
      <c r="I382" s="66">
        <f t="shared" si="91"/>
        <v>1.6468293139527228</v>
      </c>
      <c r="J382" s="32"/>
      <c r="K382" s="70">
        <f t="shared" si="92"/>
        <v>1.893853711045631</v>
      </c>
      <c r="L382" s="56">
        <f t="shared" si="100"/>
        <v>0.22385371104563112</v>
      </c>
      <c r="M382" s="57">
        <f t="shared" si="101"/>
        <v>0.13404413835067733</v>
      </c>
      <c r="N382" s="60"/>
      <c r="O382" s="70"/>
      <c r="P382" s="33"/>
      <c r="Q382" s="73">
        <v>0.85</v>
      </c>
      <c r="R382" s="61">
        <v>15.63</v>
      </c>
      <c r="S382" s="61">
        <v>18.214700000000001</v>
      </c>
      <c r="T382" s="35">
        <f t="shared" si="93"/>
        <v>0.99056269993602053</v>
      </c>
      <c r="U382" s="53">
        <v>0</v>
      </c>
      <c r="V382" s="62">
        <v>94.6</v>
      </c>
      <c r="W382" s="62">
        <v>102.6</v>
      </c>
      <c r="X382" s="54">
        <f t="shared" si="94"/>
        <v>0</v>
      </c>
      <c r="Y382" s="36">
        <v>0.05</v>
      </c>
      <c r="Z382" s="37">
        <v>91.3</v>
      </c>
      <c r="AA382" s="37">
        <v>102.4</v>
      </c>
      <c r="AB382" s="38">
        <f t="shared" si="95"/>
        <v>5.6078860898138017E-2</v>
      </c>
      <c r="AC382" s="88">
        <v>7.0000000000000007E-2</v>
      </c>
      <c r="AD382" s="40">
        <v>98.7</v>
      </c>
      <c r="AE382" s="40">
        <v>101.7</v>
      </c>
      <c r="AF382" s="41">
        <f t="shared" si="96"/>
        <v>7.2127659574468095E-2</v>
      </c>
      <c r="AG382" s="89">
        <v>0.03</v>
      </c>
      <c r="AH382" s="43">
        <v>119.6</v>
      </c>
      <c r="AI382" s="43">
        <v>155.19999999999999</v>
      </c>
      <c r="AJ382" s="44">
        <f t="shared" si="97"/>
        <v>3.8929765886287625E-2</v>
      </c>
      <c r="AK382" s="45">
        <v>0</v>
      </c>
      <c r="AL382" s="46">
        <v>1</v>
      </c>
      <c r="AM382" s="46">
        <v>1</v>
      </c>
      <c r="AN382" s="47">
        <f t="shared" si="98"/>
        <v>0</v>
      </c>
      <c r="AO382" s="48">
        <f t="shared" si="99"/>
        <v>1</v>
      </c>
    </row>
    <row r="383" spans="1:41" s="49" customFormat="1" x14ac:dyDescent="0.3">
      <c r="A383" s="30" t="s">
        <v>67</v>
      </c>
      <c r="B383" s="71" t="s">
        <v>231</v>
      </c>
      <c r="C383" s="69">
        <v>1.87</v>
      </c>
      <c r="D383" s="69">
        <f t="shared" si="102"/>
        <v>1.6260869565217393</v>
      </c>
      <c r="E383" s="31"/>
      <c r="F383" s="66">
        <f t="shared" si="88"/>
        <v>1.3821739130434783</v>
      </c>
      <c r="G383" s="68">
        <f t="shared" si="89"/>
        <v>1.1576989862949145</v>
      </c>
      <c r="H383" s="67">
        <f t="shared" si="90"/>
        <v>0.24391304347826087</v>
      </c>
      <c r="I383" s="66">
        <f t="shared" si="91"/>
        <v>1.844054381491971</v>
      </c>
      <c r="J383" s="32"/>
      <c r="K383" s="70">
        <f t="shared" si="92"/>
        <v>2.1206625387157665</v>
      </c>
      <c r="L383" s="56">
        <f t="shared" si="100"/>
        <v>0.25066253871576638</v>
      </c>
      <c r="M383" s="57">
        <f t="shared" si="101"/>
        <v>0.13404413835067719</v>
      </c>
      <c r="N383" s="60"/>
      <c r="O383" s="70"/>
      <c r="P383" s="33"/>
      <c r="Q383" s="73">
        <v>0.85</v>
      </c>
      <c r="R383" s="61">
        <v>15.63</v>
      </c>
      <c r="S383" s="61">
        <v>18.214700000000001</v>
      </c>
      <c r="T383" s="35">
        <f t="shared" si="93"/>
        <v>0.99056269993602053</v>
      </c>
      <c r="U383" s="53">
        <v>0</v>
      </c>
      <c r="V383" s="62">
        <v>94.6</v>
      </c>
      <c r="W383" s="62">
        <v>102.6</v>
      </c>
      <c r="X383" s="54">
        <f t="shared" si="94"/>
        <v>0</v>
      </c>
      <c r="Y383" s="36">
        <v>0.05</v>
      </c>
      <c r="Z383" s="37">
        <v>91.3</v>
      </c>
      <c r="AA383" s="37">
        <v>102.4</v>
      </c>
      <c r="AB383" s="38">
        <f t="shared" si="95"/>
        <v>5.6078860898138017E-2</v>
      </c>
      <c r="AC383" s="82">
        <v>7.0000000000000007E-2</v>
      </c>
      <c r="AD383" s="40">
        <v>98.7</v>
      </c>
      <c r="AE383" s="40">
        <v>101.7</v>
      </c>
      <c r="AF383" s="41">
        <f t="shared" si="96"/>
        <v>7.2127659574468095E-2</v>
      </c>
      <c r="AG383" s="90">
        <v>0.03</v>
      </c>
      <c r="AH383" s="43">
        <v>119.6</v>
      </c>
      <c r="AI383" s="43">
        <v>155.19999999999999</v>
      </c>
      <c r="AJ383" s="44">
        <f t="shared" si="97"/>
        <v>3.8929765886287625E-2</v>
      </c>
      <c r="AK383" s="45">
        <v>0</v>
      </c>
      <c r="AL383" s="46">
        <v>1</v>
      </c>
      <c r="AM383" s="46">
        <v>1</v>
      </c>
      <c r="AN383" s="47">
        <f t="shared" si="98"/>
        <v>0</v>
      </c>
      <c r="AO383" s="48">
        <f t="shared" si="99"/>
        <v>1</v>
      </c>
    </row>
    <row r="384" spans="1:41" s="49" customFormat="1" x14ac:dyDescent="0.3">
      <c r="A384" s="30" t="s">
        <v>68</v>
      </c>
      <c r="B384" s="71" t="s">
        <v>231</v>
      </c>
      <c r="C384" s="69">
        <v>1.96</v>
      </c>
      <c r="D384" s="69">
        <f t="shared" si="102"/>
        <v>1.7043478260869567</v>
      </c>
      <c r="E384" s="31"/>
      <c r="F384" s="66">
        <f t="shared" si="88"/>
        <v>1.4486956521739132</v>
      </c>
      <c r="G384" s="68">
        <f t="shared" si="89"/>
        <v>1.1576989862949145</v>
      </c>
      <c r="H384" s="67">
        <f t="shared" si="90"/>
        <v>0.25565217391304351</v>
      </c>
      <c r="I384" s="66">
        <f t="shared" si="91"/>
        <v>1.9328056618846328</v>
      </c>
      <c r="J384" s="32"/>
      <c r="K384" s="70">
        <f t="shared" si="92"/>
        <v>2.2227265111673273</v>
      </c>
      <c r="L384" s="56">
        <f t="shared" si="100"/>
        <v>0.26272651116732737</v>
      </c>
      <c r="M384" s="57">
        <f t="shared" si="101"/>
        <v>0.13404413835067724</v>
      </c>
      <c r="N384" s="60"/>
      <c r="O384" s="70"/>
      <c r="P384" s="33"/>
      <c r="Q384" s="73">
        <v>0.85</v>
      </c>
      <c r="R384" s="61">
        <v>15.63</v>
      </c>
      <c r="S384" s="61">
        <v>18.214700000000001</v>
      </c>
      <c r="T384" s="35">
        <f t="shared" si="93"/>
        <v>0.99056269993602053</v>
      </c>
      <c r="U384" s="53">
        <v>0</v>
      </c>
      <c r="V384" s="62">
        <v>94.6</v>
      </c>
      <c r="W384" s="62">
        <v>102.6</v>
      </c>
      <c r="X384" s="54">
        <f t="shared" si="94"/>
        <v>0</v>
      </c>
      <c r="Y384" s="36">
        <v>0.05</v>
      </c>
      <c r="Z384" s="37">
        <v>91.3</v>
      </c>
      <c r="AA384" s="37">
        <v>102.4</v>
      </c>
      <c r="AB384" s="38">
        <f t="shared" si="95"/>
        <v>5.6078860898138017E-2</v>
      </c>
      <c r="AC384" s="82">
        <v>7.0000000000000007E-2</v>
      </c>
      <c r="AD384" s="40">
        <v>98.7</v>
      </c>
      <c r="AE384" s="40">
        <v>101.7</v>
      </c>
      <c r="AF384" s="41">
        <f t="shared" si="96"/>
        <v>7.2127659574468095E-2</v>
      </c>
      <c r="AG384" s="90">
        <v>0.03</v>
      </c>
      <c r="AH384" s="43">
        <v>119.6</v>
      </c>
      <c r="AI384" s="43">
        <v>155.19999999999999</v>
      </c>
      <c r="AJ384" s="44">
        <f t="shared" si="97"/>
        <v>3.8929765886287625E-2</v>
      </c>
      <c r="AK384" s="45">
        <v>0</v>
      </c>
      <c r="AL384" s="46">
        <v>1</v>
      </c>
      <c r="AM384" s="46">
        <v>1</v>
      </c>
      <c r="AN384" s="47">
        <f t="shared" si="98"/>
        <v>0</v>
      </c>
      <c r="AO384" s="48">
        <f t="shared" si="99"/>
        <v>1</v>
      </c>
    </row>
    <row r="385" spans="1:41" s="49" customFormat="1" x14ac:dyDescent="0.3">
      <c r="A385" s="30" t="s">
        <v>69</v>
      </c>
      <c r="B385" s="71" t="s">
        <v>231</v>
      </c>
      <c r="C385" s="69">
        <v>4.2</v>
      </c>
      <c r="D385" s="69">
        <f t="shared" si="102"/>
        <v>3.6521739130434785</v>
      </c>
      <c r="E385" s="31"/>
      <c r="F385" s="66">
        <f t="shared" si="88"/>
        <v>3.1043478260869568</v>
      </c>
      <c r="G385" s="68">
        <f t="shared" si="89"/>
        <v>1.1576989862949145</v>
      </c>
      <c r="H385" s="67">
        <f t="shared" si="90"/>
        <v>0.5478260869565218</v>
      </c>
      <c r="I385" s="66">
        <f t="shared" si="91"/>
        <v>4.1417264183242137</v>
      </c>
      <c r="J385" s="32"/>
      <c r="K385" s="70">
        <f t="shared" si="92"/>
        <v>4.7629853810728457</v>
      </c>
      <c r="L385" s="56">
        <f t="shared" si="100"/>
        <v>0.56298538107284557</v>
      </c>
      <c r="M385" s="57">
        <f t="shared" si="101"/>
        <v>0.13404413835067752</v>
      </c>
      <c r="N385" s="60"/>
      <c r="O385" s="91"/>
      <c r="P385" s="33"/>
      <c r="Q385" s="87">
        <v>0.85</v>
      </c>
      <c r="R385" s="61">
        <v>15.63</v>
      </c>
      <c r="S385" s="61">
        <v>18.214700000000001</v>
      </c>
      <c r="T385" s="35">
        <f t="shared" si="93"/>
        <v>0.99056269993602053</v>
      </c>
      <c r="U385" s="53">
        <v>0</v>
      </c>
      <c r="V385" s="62">
        <v>94.6</v>
      </c>
      <c r="W385" s="62">
        <v>102.6</v>
      </c>
      <c r="X385" s="54">
        <f t="shared" si="94"/>
        <v>0</v>
      </c>
      <c r="Y385" s="36">
        <v>0.05</v>
      </c>
      <c r="Z385" s="37">
        <v>91.3</v>
      </c>
      <c r="AA385" s="37">
        <v>102.4</v>
      </c>
      <c r="AB385" s="38">
        <f t="shared" si="95"/>
        <v>5.6078860898138017E-2</v>
      </c>
      <c r="AC385" s="88">
        <v>7.0000000000000007E-2</v>
      </c>
      <c r="AD385" s="40">
        <v>98.7</v>
      </c>
      <c r="AE385" s="40">
        <v>101.7</v>
      </c>
      <c r="AF385" s="41">
        <f t="shared" si="96"/>
        <v>7.2127659574468095E-2</v>
      </c>
      <c r="AG385" s="90">
        <v>0.03</v>
      </c>
      <c r="AH385" s="43">
        <v>119.6</v>
      </c>
      <c r="AI385" s="43">
        <v>155.19999999999999</v>
      </c>
      <c r="AJ385" s="44">
        <f t="shared" si="97"/>
        <v>3.8929765886287625E-2</v>
      </c>
      <c r="AK385" s="45">
        <v>0</v>
      </c>
      <c r="AL385" s="46">
        <v>1</v>
      </c>
      <c r="AM385" s="46">
        <v>1</v>
      </c>
      <c r="AN385" s="47">
        <f t="shared" si="98"/>
        <v>0</v>
      </c>
      <c r="AO385" s="48">
        <f t="shared" si="99"/>
        <v>1</v>
      </c>
    </row>
    <row r="386" spans="1:41" s="49" customFormat="1" x14ac:dyDescent="0.3">
      <c r="A386" s="30" t="s">
        <v>95</v>
      </c>
      <c r="B386" s="71" t="s">
        <v>231</v>
      </c>
      <c r="C386" s="69">
        <v>23.05</v>
      </c>
      <c r="D386" s="69">
        <f t="shared" si="102"/>
        <v>20.043478260869566</v>
      </c>
      <c r="E386" s="31"/>
      <c r="F386" s="66">
        <f t="shared" si="88"/>
        <v>17.036956521739132</v>
      </c>
      <c r="G386" s="68">
        <f t="shared" si="89"/>
        <v>1.116029068745364</v>
      </c>
      <c r="H386" s="67">
        <f t="shared" si="90"/>
        <v>3.0065217391304349</v>
      </c>
      <c r="I386" s="66">
        <f t="shared" si="91"/>
        <v>22.020260460342215</v>
      </c>
      <c r="J386" s="32"/>
      <c r="K386" s="70">
        <f t="shared" si="92"/>
        <v>25.323299529393545</v>
      </c>
      <c r="L386" s="56">
        <f t="shared" si="100"/>
        <v>2.2732995293935438</v>
      </c>
      <c r="M386" s="57">
        <f t="shared" si="101"/>
        <v>9.8624708433559388E-2</v>
      </c>
      <c r="N386" s="60"/>
      <c r="O386" s="91"/>
      <c r="P386" s="33"/>
      <c r="Q386" s="87">
        <v>0.4</v>
      </c>
      <c r="R386" s="61">
        <v>15.63</v>
      </c>
      <c r="S386" s="61">
        <v>18.214700000000001</v>
      </c>
      <c r="T386" s="35">
        <f t="shared" si="93"/>
        <v>0.46614715291106851</v>
      </c>
      <c r="U386" s="53">
        <v>0.5</v>
      </c>
      <c r="V386" s="62">
        <v>94.6</v>
      </c>
      <c r="W386" s="62">
        <v>102.6</v>
      </c>
      <c r="X386" s="54">
        <f t="shared" si="94"/>
        <v>0.54228329809725162</v>
      </c>
      <c r="Y386" s="36">
        <v>0.05</v>
      </c>
      <c r="Z386" s="37">
        <v>91.3</v>
      </c>
      <c r="AA386" s="37">
        <v>102.4</v>
      </c>
      <c r="AB386" s="38">
        <f t="shared" si="95"/>
        <v>5.6078860898138017E-2</v>
      </c>
      <c r="AC386" s="88">
        <v>0.05</v>
      </c>
      <c r="AD386" s="40">
        <v>98.7</v>
      </c>
      <c r="AE386" s="40">
        <v>101.7</v>
      </c>
      <c r="AF386" s="41">
        <f t="shared" si="96"/>
        <v>5.1519756838905778E-2</v>
      </c>
      <c r="AG386" s="90">
        <v>0</v>
      </c>
      <c r="AH386" s="43">
        <v>119.6</v>
      </c>
      <c r="AI386" s="43">
        <v>155.19999999999999</v>
      </c>
      <c r="AJ386" s="44">
        <f t="shared" si="97"/>
        <v>0</v>
      </c>
      <c r="AK386" s="45">
        <v>0</v>
      </c>
      <c r="AL386" s="46">
        <v>1</v>
      </c>
      <c r="AM386" s="46">
        <v>1</v>
      </c>
      <c r="AN386" s="47">
        <f t="shared" si="98"/>
        <v>0</v>
      </c>
      <c r="AO386" s="48">
        <f t="shared" si="99"/>
        <v>1</v>
      </c>
    </row>
    <row r="387" spans="1:41" s="49" customFormat="1" x14ac:dyDescent="0.3">
      <c r="A387" s="30" t="s">
        <v>96</v>
      </c>
      <c r="B387" s="71" t="s">
        <v>231</v>
      </c>
      <c r="C387" s="69">
        <v>24.4</v>
      </c>
      <c r="D387" s="69">
        <f t="shared" si="102"/>
        <v>21.217391304347828</v>
      </c>
      <c r="E387" s="31"/>
      <c r="F387" s="66">
        <f t="shared" si="88"/>
        <v>18.034782608695654</v>
      </c>
      <c r="G387" s="68">
        <f t="shared" si="89"/>
        <v>1.116029068745364</v>
      </c>
      <c r="H387" s="67">
        <f t="shared" si="90"/>
        <v>3.1826086956521742</v>
      </c>
      <c r="I387" s="66">
        <f t="shared" si="91"/>
        <v>23.30995033545987</v>
      </c>
      <c r="J387" s="32"/>
      <c r="K387" s="70">
        <f t="shared" si="92"/>
        <v>26.80644288577885</v>
      </c>
      <c r="L387" s="56">
        <f t="shared" si="100"/>
        <v>2.4064428857788513</v>
      </c>
      <c r="M387" s="57">
        <f t="shared" si="101"/>
        <v>9.8624708433559485E-2</v>
      </c>
      <c r="N387" s="60"/>
      <c r="O387" s="91"/>
      <c r="P387" s="33"/>
      <c r="Q387" s="87">
        <v>0.4</v>
      </c>
      <c r="R387" s="61">
        <v>15.63</v>
      </c>
      <c r="S387" s="61">
        <v>18.214700000000001</v>
      </c>
      <c r="T387" s="35">
        <f t="shared" si="93"/>
        <v>0.46614715291106851</v>
      </c>
      <c r="U387" s="53">
        <v>0.5</v>
      </c>
      <c r="V387" s="62">
        <v>94.6</v>
      </c>
      <c r="W387" s="62">
        <v>102.6</v>
      </c>
      <c r="X387" s="54">
        <f t="shared" si="94"/>
        <v>0.54228329809725162</v>
      </c>
      <c r="Y387" s="36">
        <v>0.05</v>
      </c>
      <c r="Z387" s="37">
        <v>91.3</v>
      </c>
      <c r="AA387" s="37">
        <v>102.4</v>
      </c>
      <c r="AB387" s="38">
        <f t="shared" si="95"/>
        <v>5.6078860898138017E-2</v>
      </c>
      <c r="AC387" s="88">
        <v>0.05</v>
      </c>
      <c r="AD387" s="40">
        <v>98.7</v>
      </c>
      <c r="AE387" s="40">
        <v>101.7</v>
      </c>
      <c r="AF387" s="41">
        <f t="shared" si="96"/>
        <v>5.1519756838905778E-2</v>
      </c>
      <c r="AG387" s="90">
        <v>0</v>
      </c>
      <c r="AH387" s="43">
        <v>119.6</v>
      </c>
      <c r="AI387" s="43">
        <v>155.19999999999999</v>
      </c>
      <c r="AJ387" s="44">
        <f t="shared" si="97"/>
        <v>0</v>
      </c>
      <c r="AK387" s="45">
        <v>0</v>
      </c>
      <c r="AL387" s="46">
        <v>1</v>
      </c>
      <c r="AM387" s="46">
        <v>1</v>
      </c>
      <c r="AN387" s="47">
        <f t="shared" si="98"/>
        <v>0</v>
      </c>
      <c r="AO387" s="48">
        <f t="shared" si="99"/>
        <v>1</v>
      </c>
    </row>
    <row r="388" spans="1:41" s="49" customFormat="1" x14ac:dyDescent="0.3">
      <c r="A388" s="30" t="s">
        <v>97</v>
      </c>
      <c r="B388" s="71" t="s">
        <v>231</v>
      </c>
      <c r="C388" s="69">
        <v>24.9</v>
      </c>
      <c r="D388" s="69">
        <f t="shared" si="102"/>
        <v>21.65217391304348</v>
      </c>
      <c r="E388" s="31"/>
      <c r="F388" s="66">
        <f t="shared" si="88"/>
        <v>18.404347826086958</v>
      </c>
      <c r="G388" s="68">
        <f t="shared" si="89"/>
        <v>1.116029068745364</v>
      </c>
      <c r="H388" s="67">
        <f t="shared" si="90"/>
        <v>3.2478260869565219</v>
      </c>
      <c r="I388" s="66">
        <f t="shared" si="91"/>
        <v>23.787613252170114</v>
      </c>
      <c r="J388" s="32"/>
      <c r="K388" s="70">
        <f t="shared" si="92"/>
        <v>27.355755239995631</v>
      </c>
      <c r="L388" s="56">
        <f t="shared" si="100"/>
        <v>2.4557552399956322</v>
      </c>
      <c r="M388" s="57">
        <f t="shared" si="101"/>
        <v>9.8624708433559527E-2</v>
      </c>
      <c r="N388" s="60"/>
      <c r="O388" s="91"/>
      <c r="P388" s="33"/>
      <c r="Q388" s="87">
        <v>0.4</v>
      </c>
      <c r="R388" s="61">
        <v>15.63</v>
      </c>
      <c r="S388" s="61">
        <v>18.214700000000001</v>
      </c>
      <c r="T388" s="35">
        <f t="shared" si="93"/>
        <v>0.46614715291106851</v>
      </c>
      <c r="U388" s="53">
        <v>0.5</v>
      </c>
      <c r="V388" s="62">
        <v>94.6</v>
      </c>
      <c r="W388" s="62">
        <v>102.6</v>
      </c>
      <c r="X388" s="54">
        <f t="shared" si="94"/>
        <v>0.54228329809725162</v>
      </c>
      <c r="Y388" s="36">
        <v>0.05</v>
      </c>
      <c r="Z388" s="37">
        <v>91.3</v>
      </c>
      <c r="AA388" s="37">
        <v>102.4</v>
      </c>
      <c r="AB388" s="38">
        <f t="shared" si="95"/>
        <v>5.6078860898138017E-2</v>
      </c>
      <c r="AC388" s="88">
        <v>0.05</v>
      </c>
      <c r="AD388" s="40">
        <v>98.7</v>
      </c>
      <c r="AE388" s="40">
        <v>101.7</v>
      </c>
      <c r="AF388" s="41">
        <f t="shared" si="96"/>
        <v>5.1519756838905778E-2</v>
      </c>
      <c r="AG388" s="90">
        <v>0</v>
      </c>
      <c r="AH388" s="43">
        <v>119.6</v>
      </c>
      <c r="AI388" s="43">
        <v>155.19999999999999</v>
      </c>
      <c r="AJ388" s="44">
        <f t="shared" si="97"/>
        <v>0</v>
      </c>
      <c r="AK388" s="45">
        <v>0</v>
      </c>
      <c r="AL388" s="46">
        <v>1</v>
      </c>
      <c r="AM388" s="46">
        <v>1</v>
      </c>
      <c r="AN388" s="47">
        <f t="shared" si="98"/>
        <v>0</v>
      </c>
      <c r="AO388" s="48">
        <f t="shared" si="99"/>
        <v>1</v>
      </c>
    </row>
    <row r="389" spans="1:41" s="49" customFormat="1" x14ac:dyDescent="0.3">
      <c r="A389" s="30" t="s">
        <v>98</v>
      </c>
      <c r="B389" s="71" t="s">
        <v>231</v>
      </c>
      <c r="C389" s="69">
        <v>25.4</v>
      </c>
      <c r="D389" s="69">
        <f t="shared" si="102"/>
        <v>22.086956521739133</v>
      </c>
      <c r="E389" s="31"/>
      <c r="F389" s="66">
        <f t="shared" si="88"/>
        <v>18.773913043478263</v>
      </c>
      <c r="G389" s="68">
        <f t="shared" si="89"/>
        <v>1.116029068745364</v>
      </c>
      <c r="H389" s="67">
        <f t="shared" si="90"/>
        <v>3.31304347826087</v>
      </c>
      <c r="I389" s="66">
        <f t="shared" si="91"/>
        <v>24.265276168880359</v>
      </c>
      <c r="J389" s="32"/>
      <c r="K389" s="70">
        <f t="shared" si="92"/>
        <v>27.905067594212412</v>
      </c>
      <c r="L389" s="56">
        <f t="shared" si="100"/>
        <v>2.505067594212413</v>
      </c>
      <c r="M389" s="57">
        <f t="shared" si="101"/>
        <v>9.8624708433559569E-2</v>
      </c>
      <c r="N389" s="60"/>
      <c r="O389" s="91"/>
      <c r="P389" s="33"/>
      <c r="Q389" s="87">
        <v>0.4</v>
      </c>
      <c r="R389" s="61">
        <v>15.63</v>
      </c>
      <c r="S389" s="61">
        <v>18.214700000000001</v>
      </c>
      <c r="T389" s="35">
        <f t="shared" si="93"/>
        <v>0.46614715291106851</v>
      </c>
      <c r="U389" s="53">
        <v>0.5</v>
      </c>
      <c r="V389" s="62">
        <v>94.6</v>
      </c>
      <c r="W389" s="62">
        <v>102.6</v>
      </c>
      <c r="X389" s="54">
        <f t="shared" si="94"/>
        <v>0.54228329809725162</v>
      </c>
      <c r="Y389" s="36">
        <v>0.05</v>
      </c>
      <c r="Z389" s="37">
        <v>91.3</v>
      </c>
      <c r="AA389" s="37">
        <v>102.4</v>
      </c>
      <c r="AB389" s="38">
        <f t="shared" si="95"/>
        <v>5.6078860898138017E-2</v>
      </c>
      <c r="AC389" s="88">
        <v>0.05</v>
      </c>
      <c r="AD389" s="40">
        <v>98.7</v>
      </c>
      <c r="AE389" s="40">
        <v>101.7</v>
      </c>
      <c r="AF389" s="41">
        <f t="shared" si="96"/>
        <v>5.1519756838905778E-2</v>
      </c>
      <c r="AG389" s="90">
        <v>0</v>
      </c>
      <c r="AH389" s="43">
        <v>119.6</v>
      </c>
      <c r="AI389" s="43">
        <v>155.19999999999999</v>
      </c>
      <c r="AJ389" s="44">
        <f t="shared" si="97"/>
        <v>0</v>
      </c>
      <c r="AK389" s="45">
        <v>0</v>
      </c>
      <c r="AL389" s="46">
        <v>1</v>
      </c>
      <c r="AM389" s="46">
        <v>1</v>
      </c>
      <c r="AN389" s="47">
        <f t="shared" si="98"/>
        <v>0</v>
      </c>
      <c r="AO389" s="48">
        <f t="shared" si="99"/>
        <v>1</v>
      </c>
    </row>
    <row r="390" spans="1:41" s="49" customFormat="1" x14ac:dyDescent="0.3">
      <c r="A390" s="30" t="s">
        <v>99</v>
      </c>
      <c r="B390" s="71" t="s">
        <v>231</v>
      </c>
      <c r="C390" s="69">
        <v>25.6</v>
      </c>
      <c r="D390" s="69">
        <f t="shared" si="102"/>
        <v>22.260869565217394</v>
      </c>
      <c r="E390" s="31"/>
      <c r="F390" s="66">
        <f t="shared" si="88"/>
        <v>18.921739130434784</v>
      </c>
      <c r="G390" s="68">
        <f t="shared" si="89"/>
        <v>1.116029068745364</v>
      </c>
      <c r="H390" s="67">
        <f t="shared" si="90"/>
        <v>3.339130434782609</v>
      </c>
      <c r="I390" s="66">
        <f t="shared" si="91"/>
        <v>24.456341335564453</v>
      </c>
      <c r="J390" s="32"/>
      <c r="K390" s="70">
        <f t="shared" si="92"/>
        <v>28.124792535899118</v>
      </c>
      <c r="L390" s="56">
        <f t="shared" si="100"/>
        <v>2.5247925358991168</v>
      </c>
      <c r="M390" s="57">
        <f t="shared" si="101"/>
        <v>9.8624708433559249E-2</v>
      </c>
      <c r="N390" s="60"/>
      <c r="O390" s="91"/>
      <c r="P390" s="33"/>
      <c r="Q390" s="87">
        <v>0.4</v>
      </c>
      <c r="R390" s="61">
        <v>15.63</v>
      </c>
      <c r="S390" s="61">
        <v>18.214700000000001</v>
      </c>
      <c r="T390" s="35">
        <f t="shared" si="93"/>
        <v>0.46614715291106851</v>
      </c>
      <c r="U390" s="53">
        <v>0.5</v>
      </c>
      <c r="V390" s="62">
        <v>94.6</v>
      </c>
      <c r="W390" s="62">
        <v>102.6</v>
      </c>
      <c r="X390" s="54">
        <f t="shared" si="94"/>
        <v>0.54228329809725162</v>
      </c>
      <c r="Y390" s="36">
        <v>0.05</v>
      </c>
      <c r="Z390" s="37">
        <v>91.3</v>
      </c>
      <c r="AA390" s="37">
        <v>102.4</v>
      </c>
      <c r="AB390" s="38">
        <f t="shared" si="95"/>
        <v>5.6078860898138017E-2</v>
      </c>
      <c r="AC390" s="88">
        <v>0.05</v>
      </c>
      <c r="AD390" s="40">
        <v>98.7</v>
      </c>
      <c r="AE390" s="40">
        <v>101.7</v>
      </c>
      <c r="AF390" s="41">
        <f t="shared" si="96"/>
        <v>5.1519756838905778E-2</v>
      </c>
      <c r="AG390" s="90">
        <v>0</v>
      </c>
      <c r="AH390" s="43">
        <v>119.6</v>
      </c>
      <c r="AI390" s="43">
        <v>155.19999999999999</v>
      </c>
      <c r="AJ390" s="44">
        <f t="shared" si="97"/>
        <v>0</v>
      </c>
      <c r="AK390" s="45">
        <v>0</v>
      </c>
      <c r="AL390" s="46">
        <v>1</v>
      </c>
      <c r="AM390" s="46">
        <v>1</v>
      </c>
      <c r="AN390" s="47">
        <f t="shared" si="98"/>
        <v>0</v>
      </c>
      <c r="AO390" s="48">
        <f t="shared" si="99"/>
        <v>1</v>
      </c>
    </row>
    <row r="391" spans="1:41" s="49" customFormat="1" x14ac:dyDescent="0.3">
      <c r="A391" s="30" t="s">
        <v>100</v>
      </c>
      <c r="B391" s="71" t="s">
        <v>231</v>
      </c>
      <c r="C391" s="69">
        <v>25.8</v>
      </c>
      <c r="D391" s="69">
        <f t="shared" si="102"/>
        <v>22.434782608695656</v>
      </c>
      <c r="E391" s="31"/>
      <c r="F391" s="66">
        <f t="shared" si="88"/>
        <v>19.069565217391307</v>
      </c>
      <c r="G391" s="68">
        <f t="shared" si="89"/>
        <v>1.116029068745364</v>
      </c>
      <c r="H391" s="67">
        <f t="shared" si="90"/>
        <v>3.3652173913043484</v>
      </c>
      <c r="I391" s="66">
        <f t="shared" si="91"/>
        <v>24.647406502248554</v>
      </c>
      <c r="J391" s="32"/>
      <c r="K391" s="70">
        <f t="shared" si="92"/>
        <v>28.344517477585836</v>
      </c>
      <c r="L391" s="56">
        <f t="shared" si="100"/>
        <v>2.5445174775858348</v>
      </c>
      <c r="M391" s="57">
        <f t="shared" si="101"/>
        <v>9.8624708433559485E-2</v>
      </c>
      <c r="N391" s="60"/>
      <c r="O391" s="91"/>
      <c r="P391" s="33"/>
      <c r="Q391" s="87">
        <v>0.4</v>
      </c>
      <c r="R391" s="61">
        <v>15.63</v>
      </c>
      <c r="S391" s="61">
        <v>18.214700000000001</v>
      </c>
      <c r="T391" s="35">
        <f t="shared" si="93"/>
        <v>0.46614715291106851</v>
      </c>
      <c r="U391" s="53">
        <v>0.5</v>
      </c>
      <c r="V391" s="62">
        <v>94.6</v>
      </c>
      <c r="W391" s="62">
        <v>102.6</v>
      </c>
      <c r="X391" s="54">
        <f t="shared" si="94"/>
        <v>0.54228329809725162</v>
      </c>
      <c r="Y391" s="36">
        <v>0.05</v>
      </c>
      <c r="Z391" s="37">
        <v>91.3</v>
      </c>
      <c r="AA391" s="37">
        <v>102.4</v>
      </c>
      <c r="AB391" s="38">
        <f t="shared" si="95"/>
        <v>5.6078860898138017E-2</v>
      </c>
      <c r="AC391" s="88">
        <v>0.05</v>
      </c>
      <c r="AD391" s="40">
        <v>98.7</v>
      </c>
      <c r="AE391" s="40">
        <v>101.7</v>
      </c>
      <c r="AF391" s="41">
        <f t="shared" si="96"/>
        <v>5.1519756838905778E-2</v>
      </c>
      <c r="AG391" s="90">
        <v>0</v>
      </c>
      <c r="AH391" s="43">
        <v>119.6</v>
      </c>
      <c r="AI391" s="43">
        <v>155.19999999999999</v>
      </c>
      <c r="AJ391" s="44">
        <f t="shared" si="97"/>
        <v>0</v>
      </c>
      <c r="AK391" s="45">
        <v>0</v>
      </c>
      <c r="AL391" s="46">
        <v>1</v>
      </c>
      <c r="AM391" s="46">
        <v>1</v>
      </c>
      <c r="AN391" s="47">
        <f t="shared" si="98"/>
        <v>0</v>
      </c>
      <c r="AO391" s="48">
        <f t="shared" si="99"/>
        <v>1</v>
      </c>
    </row>
    <row r="392" spans="1:41" s="49" customFormat="1" x14ac:dyDescent="0.3">
      <c r="A392" s="30" t="s">
        <v>199</v>
      </c>
      <c r="B392" s="71" t="s">
        <v>231</v>
      </c>
      <c r="C392" s="69">
        <v>1.1000000000000001</v>
      </c>
      <c r="D392" s="69">
        <f t="shared" si="102"/>
        <v>0.95652173913043492</v>
      </c>
      <c r="E392" s="31"/>
      <c r="F392" s="66">
        <f t="shared" si="88"/>
        <v>0.81304347826086965</v>
      </c>
      <c r="G392" s="68">
        <f t="shared" si="89"/>
        <v>1.1576989862949145</v>
      </c>
      <c r="H392" s="67">
        <f t="shared" si="90"/>
        <v>0.14347826086956522</v>
      </c>
      <c r="I392" s="66">
        <f t="shared" si="91"/>
        <v>1.0847378714658653</v>
      </c>
      <c r="J392" s="32"/>
      <c r="K392" s="70">
        <f t="shared" si="92"/>
        <v>1.247448552185745</v>
      </c>
      <c r="L392" s="56">
        <f t="shared" si="100"/>
        <v>0.14744855218574493</v>
      </c>
      <c r="M392" s="57">
        <f t="shared" si="101"/>
        <v>0.13404413835067719</v>
      </c>
      <c r="N392" s="60"/>
      <c r="O392" s="91"/>
      <c r="P392" s="33"/>
      <c r="Q392" s="87">
        <v>0.85</v>
      </c>
      <c r="R392" s="61">
        <v>15.63</v>
      </c>
      <c r="S392" s="61">
        <v>18.214700000000001</v>
      </c>
      <c r="T392" s="35">
        <f t="shared" si="93"/>
        <v>0.99056269993602053</v>
      </c>
      <c r="U392" s="53">
        <v>0</v>
      </c>
      <c r="V392" s="62">
        <v>94.6</v>
      </c>
      <c r="W392" s="62">
        <v>102.6</v>
      </c>
      <c r="X392" s="54">
        <f t="shared" si="94"/>
        <v>0</v>
      </c>
      <c r="Y392" s="36">
        <v>0.05</v>
      </c>
      <c r="Z392" s="37">
        <v>91.3</v>
      </c>
      <c r="AA392" s="37">
        <v>102.4</v>
      </c>
      <c r="AB392" s="38">
        <f t="shared" si="95"/>
        <v>5.6078860898138017E-2</v>
      </c>
      <c r="AC392" s="88">
        <v>7.0000000000000007E-2</v>
      </c>
      <c r="AD392" s="40">
        <v>98.7</v>
      </c>
      <c r="AE392" s="40">
        <v>101.7</v>
      </c>
      <c r="AF392" s="41">
        <f t="shared" si="96"/>
        <v>7.2127659574468095E-2</v>
      </c>
      <c r="AG392" s="90">
        <v>0.03</v>
      </c>
      <c r="AH392" s="43">
        <v>119.6</v>
      </c>
      <c r="AI392" s="43">
        <v>155.19999999999999</v>
      </c>
      <c r="AJ392" s="44">
        <f t="shared" si="97"/>
        <v>3.8929765886287625E-2</v>
      </c>
      <c r="AK392" s="45">
        <v>0</v>
      </c>
      <c r="AL392" s="46">
        <v>1</v>
      </c>
      <c r="AM392" s="46">
        <v>1</v>
      </c>
      <c r="AN392" s="47">
        <f t="shared" si="98"/>
        <v>0</v>
      </c>
      <c r="AO392" s="48">
        <f t="shared" si="99"/>
        <v>1</v>
      </c>
    </row>
    <row r="393" spans="1:41" s="49" customFormat="1" x14ac:dyDescent="0.3">
      <c r="A393" s="30" t="s">
        <v>101</v>
      </c>
      <c r="B393" s="71" t="s">
        <v>231</v>
      </c>
      <c r="C393" s="69">
        <v>0.55320000000000003</v>
      </c>
      <c r="D393" s="69">
        <f t="shared" si="102"/>
        <v>0.48104347826086963</v>
      </c>
      <c r="E393" s="31"/>
      <c r="F393" s="66">
        <f t="shared" si="88"/>
        <v>0.40888695652173918</v>
      </c>
      <c r="G393" s="68">
        <f t="shared" si="89"/>
        <v>1.1576989862949145</v>
      </c>
      <c r="H393" s="67">
        <f t="shared" si="90"/>
        <v>7.2156521739130439E-2</v>
      </c>
      <c r="I393" s="66">
        <f t="shared" si="91"/>
        <v>0.54552453681356061</v>
      </c>
      <c r="J393" s="32"/>
      <c r="K393" s="70">
        <f t="shared" si="92"/>
        <v>0.62735321733559468</v>
      </c>
      <c r="L393" s="56">
        <f t="shared" si="100"/>
        <v>7.4153217335594657E-2</v>
      </c>
      <c r="M393" s="57">
        <f t="shared" si="101"/>
        <v>0.13404413835067724</v>
      </c>
      <c r="N393" s="60"/>
      <c r="O393" s="91"/>
      <c r="P393" s="33"/>
      <c r="Q393" s="87">
        <v>0.85</v>
      </c>
      <c r="R393" s="61">
        <v>15.63</v>
      </c>
      <c r="S393" s="61">
        <v>18.214700000000001</v>
      </c>
      <c r="T393" s="35">
        <f t="shared" si="93"/>
        <v>0.99056269993602053</v>
      </c>
      <c r="U393" s="53">
        <v>0</v>
      </c>
      <c r="V393" s="62">
        <v>94.6</v>
      </c>
      <c r="W393" s="62">
        <v>102.6</v>
      </c>
      <c r="X393" s="54">
        <f t="shared" si="94"/>
        <v>0</v>
      </c>
      <c r="Y393" s="36">
        <v>0.05</v>
      </c>
      <c r="Z393" s="37">
        <v>91.3</v>
      </c>
      <c r="AA393" s="37">
        <v>102.4</v>
      </c>
      <c r="AB393" s="38">
        <f t="shared" si="95"/>
        <v>5.6078860898138017E-2</v>
      </c>
      <c r="AC393" s="88">
        <v>7.0000000000000007E-2</v>
      </c>
      <c r="AD393" s="40">
        <v>98.7</v>
      </c>
      <c r="AE393" s="40">
        <v>101.7</v>
      </c>
      <c r="AF393" s="41">
        <f t="shared" si="96"/>
        <v>7.2127659574468095E-2</v>
      </c>
      <c r="AG393" s="90">
        <v>0.03</v>
      </c>
      <c r="AH393" s="43">
        <v>119.6</v>
      </c>
      <c r="AI393" s="43">
        <v>155.19999999999999</v>
      </c>
      <c r="AJ393" s="44">
        <f t="shared" si="97"/>
        <v>3.8929765886287625E-2</v>
      </c>
      <c r="AK393" s="45">
        <v>0</v>
      </c>
      <c r="AL393" s="46">
        <v>1</v>
      </c>
      <c r="AM393" s="46">
        <v>1</v>
      </c>
      <c r="AN393" s="47">
        <f t="shared" si="98"/>
        <v>0</v>
      </c>
      <c r="AO393" s="48">
        <f t="shared" si="99"/>
        <v>1</v>
      </c>
    </row>
    <row r="394" spans="1:41" s="49" customFormat="1" x14ac:dyDescent="0.3">
      <c r="A394" s="30" t="s">
        <v>102</v>
      </c>
      <c r="B394" s="71" t="s">
        <v>231</v>
      </c>
      <c r="C394" s="69">
        <v>0.54259999999999997</v>
      </c>
      <c r="D394" s="69">
        <f t="shared" si="102"/>
        <v>0.47182608695652173</v>
      </c>
      <c r="E394" s="31"/>
      <c r="F394" s="66">
        <f t="shared" si="88"/>
        <v>0.40105217391304349</v>
      </c>
      <c r="G394" s="68">
        <f t="shared" si="89"/>
        <v>1.1576989862949145</v>
      </c>
      <c r="H394" s="67">
        <f t="shared" si="90"/>
        <v>7.0773913043478257E-2</v>
      </c>
      <c r="I394" s="66">
        <f t="shared" si="91"/>
        <v>0.53507160823398048</v>
      </c>
      <c r="J394" s="32"/>
      <c r="K394" s="70">
        <f t="shared" si="92"/>
        <v>0.61533234946907756</v>
      </c>
      <c r="L394" s="56">
        <f t="shared" si="100"/>
        <v>7.2732349469077584E-2</v>
      </c>
      <c r="M394" s="57">
        <f t="shared" si="101"/>
        <v>0.13404413835067747</v>
      </c>
      <c r="N394" s="60"/>
      <c r="O394" s="91"/>
      <c r="P394" s="33"/>
      <c r="Q394" s="87">
        <v>0.85</v>
      </c>
      <c r="R394" s="61">
        <v>15.63</v>
      </c>
      <c r="S394" s="61">
        <v>18.214700000000001</v>
      </c>
      <c r="T394" s="35">
        <f t="shared" si="93"/>
        <v>0.99056269993602053</v>
      </c>
      <c r="U394" s="53">
        <v>0</v>
      </c>
      <c r="V394" s="62">
        <v>94.6</v>
      </c>
      <c r="W394" s="62">
        <v>102.6</v>
      </c>
      <c r="X394" s="54">
        <f t="shared" si="94"/>
        <v>0</v>
      </c>
      <c r="Y394" s="36">
        <v>0.05</v>
      </c>
      <c r="Z394" s="37">
        <v>91.3</v>
      </c>
      <c r="AA394" s="37">
        <v>102.4</v>
      </c>
      <c r="AB394" s="38">
        <f t="shared" si="95"/>
        <v>5.6078860898138017E-2</v>
      </c>
      <c r="AC394" s="88">
        <v>7.0000000000000007E-2</v>
      </c>
      <c r="AD394" s="40">
        <v>98.7</v>
      </c>
      <c r="AE394" s="40">
        <v>101.7</v>
      </c>
      <c r="AF394" s="41">
        <f t="shared" si="96"/>
        <v>7.2127659574468095E-2</v>
      </c>
      <c r="AG394" s="90">
        <v>0.03</v>
      </c>
      <c r="AH394" s="43">
        <v>119.6</v>
      </c>
      <c r="AI394" s="43">
        <v>155.19999999999999</v>
      </c>
      <c r="AJ394" s="44">
        <f t="shared" si="97"/>
        <v>3.8929765886287625E-2</v>
      </c>
      <c r="AK394" s="45">
        <v>0</v>
      </c>
      <c r="AL394" s="46">
        <v>1</v>
      </c>
      <c r="AM394" s="46">
        <v>1</v>
      </c>
      <c r="AN394" s="47">
        <f t="shared" si="98"/>
        <v>0</v>
      </c>
      <c r="AO394" s="48">
        <f t="shared" si="99"/>
        <v>1</v>
      </c>
    </row>
    <row r="395" spans="1:41" s="49" customFormat="1" x14ac:dyDescent="0.3">
      <c r="A395" s="30" t="s">
        <v>103</v>
      </c>
      <c r="B395" s="71" t="s">
        <v>231</v>
      </c>
      <c r="C395" s="69">
        <v>0.48959999999999998</v>
      </c>
      <c r="D395" s="69">
        <f t="shared" si="102"/>
        <v>0.42573913043478262</v>
      </c>
      <c r="E395" s="31"/>
      <c r="F395" s="66">
        <f t="shared" si="88"/>
        <v>0.3618782608695652</v>
      </c>
      <c r="G395" s="68">
        <f t="shared" si="89"/>
        <v>1.1576989862949145</v>
      </c>
      <c r="H395" s="67">
        <f t="shared" si="90"/>
        <v>6.3860869565217387E-2</v>
      </c>
      <c r="I395" s="66">
        <f t="shared" si="91"/>
        <v>0.4828069653360797</v>
      </c>
      <c r="J395" s="32"/>
      <c r="K395" s="70">
        <f t="shared" si="92"/>
        <v>0.55522801013649159</v>
      </c>
      <c r="L395" s="56">
        <f t="shared" si="100"/>
        <v>6.562801013649161E-2</v>
      </c>
      <c r="M395" s="57">
        <f t="shared" si="101"/>
        <v>0.13404413835067733</v>
      </c>
      <c r="N395" s="60"/>
      <c r="O395" s="91"/>
      <c r="P395" s="33"/>
      <c r="Q395" s="87">
        <v>0.85</v>
      </c>
      <c r="R395" s="61">
        <v>15.63</v>
      </c>
      <c r="S395" s="61">
        <v>18.214700000000001</v>
      </c>
      <c r="T395" s="35">
        <f t="shared" si="93"/>
        <v>0.99056269993602053</v>
      </c>
      <c r="U395" s="53">
        <v>0</v>
      </c>
      <c r="V395" s="62">
        <v>94.6</v>
      </c>
      <c r="W395" s="62">
        <v>102.6</v>
      </c>
      <c r="X395" s="54">
        <f t="shared" si="94"/>
        <v>0</v>
      </c>
      <c r="Y395" s="36">
        <v>0.05</v>
      </c>
      <c r="Z395" s="37">
        <v>91.3</v>
      </c>
      <c r="AA395" s="37">
        <v>102.4</v>
      </c>
      <c r="AB395" s="38">
        <f t="shared" si="95"/>
        <v>5.6078860898138017E-2</v>
      </c>
      <c r="AC395" s="82">
        <v>7.0000000000000007E-2</v>
      </c>
      <c r="AD395" s="40">
        <v>98.7</v>
      </c>
      <c r="AE395" s="40">
        <v>101.7</v>
      </c>
      <c r="AF395" s="41">
        <f t="shared" si="96"/>
        <v>7.2127659574468095E-2</v>
      </c>
      <c r="AG395" s="90">
        <v>0.03</v>
      </c>
      <c r="AH395" s="43">
        <v>119.6</v>
      </c>
      <c r="AI395" s="43">
        <v>155.19999999999999</v>
      </c>
      <c r="AJ395" s="44">
        <f t="shared" si="97"/>
        <v>3.8929765886287625E-2</v>
      </c>
      <c r="AK395" s="45">
        <v>0</v>
      </c>
      <c r="AL395" s="46">
        <v>1</v>
      </c>
      <c r="AM395" s="46">
        <v>1</v>
      </c>
      <c r="AN395" s="47">
        <f t="shared" si="98"/>
        <v>0</v>
      </c>
      <c r="AO395" s="48">
        <f t="shared" si="99"/>
        <v>1</v>
      </c>
    </row>
    <row r="396" spans="1:41" s="49" customFormat="1" x14ac:dyDescent="0.3">
      <c r="A396" s="30" t="s">
        <v>104</v>
      </c>
      <c r="B396" s="71" t="s">
        <v>231</v>
      </c>
      <c r="C396" s="69">
        <v>0.46060000000000001</v>
      </c>
      <c r="D396" s="69">
        <f t="shared" si="102"/>
        <v>0.40052173913043482</v>
      </c>
      <c r="E396" s="31"/>
      <c r="F396" s="66">
        <f t="shared" si="88"/>
        <v>0.34044347826086957</v>
      </c>
      <c r="G396" s="68">
        <f t="shared" si="89"/>
        <v>1.1576989862949145</v>
      </c>
      <c r="H396" s="67">
        <f t="shared" si="90"/>
        <v>6.007826086956522E-2</v>
      </c>
      <c r="I396" s="66">
        <f t="shared" si="91"/>
        <v>0.4542093305428887</v>
      </c>
      <c r="J396" s="32"/>
      <c r="K396" s="70">
        <f t="shared" si="92"/>
        <v>0.52234073012432192</v>
      </c>
      <c r="L396" s="56">
        <f t="shared" si="100"/>
        <v>6.1740730124321908E-2</v>
      </c>
      <c r="M396" s="57">
        <f t="shared" si="101"/>
        <v>0.13404413835067716</v>
      </c>
      <c r="N396" s="60"/>
      <c r="O396" s="91"/>
      <c r="P396" s="33"/>
      <c r="Q396" s="87">
        <v>0.85</v>
      </c>
      <c r="R396" s="61">
        <v>15.63</v>
      </c>
      <c r="S396" s="61">
        <v>18.214700000000001</v>
      </c>
      <c r="T396" s="35">
        <f t="shared" si="93"/>
        <v>0.99056269993602053</v>
      </c>
      <c r="U396" s="53">
        <v>0</v>
      </c>
      <c r="V396" s="62">
        <v>94.6</v>
      </c>
      <c r="W396" s="62">
        <v>102.6</v>
      </c>
      <c r="X396" s="54">
        <f t="shared" si="94"/>
        <v>0</v>
      </c>
      <c r="Y396" s="36">
        <v>0.05</v>
      </c>
      <c r="Z396" s="37">
        <v>91.3</v>
      </c>
      <c r="AA396" s="37">
        <v>102.4</v>
      </c>
      <c r="AB396" s="38">
        <f t="shared" si="95"/>
        <v>5.6078860898138017E-2</v>
      </c>
      <c r="AC396" s="82">
        <v>7.0000000000000007E-2</v>
      </c>
      <c r="AD396" s="40">
        <v>98.7</v>
      </c>
      <c r="AE396" s="40">
        <v>101.7</v>
      </c>
      <c r="AF396" s="41">
        <f t="shared" si="96"/>
        <v>7.2127659574468095E-2</v>
      </c>
      <c r="AG396" s="90">
        <v>0.03</v>
      </c>
      <c r="AH396" s="43">
        <v>119.6</v>
      </c>
      <c r="AI396" s="43">
        <v>155.19999999999999</v>
      </c>
      <c r="AJ396" s="44">
        <f t="shared" si="97"/>
        <v>3.8929765886287625E-2</v>
      </c>
      <c r="AK396" s="45">
        <v>0</v>
      </c>
      <c r="AL396" s="46">
        <v>1</v>
      </c>
      <c r="AM396" s="46">
        <v>1</v>
      </c>
      <c r="AN396" s="47">
        <f t="shared" si="98"/>
        <v>0</v>
      </c>
      <c r="AO396" s="48">
        <f t="shared" si="99"/>
        <v>1</v>
      </c>
    </row>
    <row r="397" spans="1:41" s="49" customFormat="1" x14ac:dyDescent="0.3">
      <c r="A397" s="30" t="s">
        <v>105</v>
      </c>
      <c r="B397" s="71" t="s">
        <v>231</v>
      </c>
      <c r="C397" s="69">
        <v>0.48959999999999998</v>
      </c>
      <c r="D397" s="69">
        <f t="shared" si="102"/>
        <v>0.42573913043478262</v>
      </c>
      <c r="E397" s="31"/>
      <c r="F397" s="66">
        <f t="shared" si="88"/>
        <v>0.3618782608695652</v>
      </c>
      <c r="G397" s="68">
        <f t="shared" si="89"/>
        <v>1.1576989862949145</v>
      </c>
      <c r="H397" s="67">
        <f t="shared" si="90"/>
        <v>6.3860869565217387E-2</v>
      </c>
      <c r="I397" s="66">
        <f t="shared" si="91"/>
        <v>0.4828069653360797</v>
      </c>
      <c r="J397" s="32"/>
      <c r="K397" s="70">
        <f t="shared" si="92"/>
        <v>0.55522801013649159</v>
      </c>
      <c r="L397" s="56">
        <f t="shared" si="100"/>
        <v>6.562801013649161E-2</v>
      </c>
      <c r="M397" s="57">
        <f t="shared" si="101"/>
        <v>0.13404413835067733</v>
      </c>
      <c r="N397" s="60"/>
      <c r="O397" s="91"/>
      <c r="P397" s="33"/>
      <c r="Q397" s="73">
        <v>0.85</v>
      </c>
      <c r="R397" s="61">
        <v>15.63</v>
      </c>
      <c r="S397" s="61">
        <v>18.214700000000001</v>
      </c>
      <c r="T397" s="35">
        <f t="shared" si="93"/>
        <v>0.99056269993602053</v>
      </c>
      <c r="U397" s="53">
        <v>0</v>
      </c>
      <c r="V397" s="62">
        <v>94.6</v>
      </c>
      <c r="W397" s="62">
        <v>102.6</v>
      </c>
      <c r="X397" s="54">
        <f t="shared" si="94"/>
        <v>0</v>
      </c>
      <c r="Y397" s="36">
        <v>0.05</v>
      </c>
      <c r="Z397" s="37">
        <v>91.3</v>
      </c>
      <c r="AA397" s="37">
        <v>102.4</v>
      </c>
      <c r="AB397" s="38">
        <f t="shared" si="95"/>
        <v>5.6078860898138017E-2</v>
      </c>
      <c r="AC397" s="82">
        <v>7.0000000000000007E-2</v>
      </c>
      <c r="AD397" s="40">
        <v>98.7</v>
      </c>
      <c r="AE397" s="40">
        <v>101.7</v>
      </c>
      <c r="AF397" s="41">
        <f t="shared" si="96"/>
        <v>7.2127659574468095E-2</v>
      </c>
      <c r="AG397" s="90">
        <v>0.03</v>
      </c>
      <c r="AH397" s="43">
        <v>119.6</v>
      </c>
      <c r="AI397" s="43">
        <v>155.19999999999999</v>
      </c>
      <c r="AJ397" s="44">
        <f t="shared" si="97"/>
        <v>3.8929765886287625E-2</v>
      </c>
      <c r="AK397" s="45">
        <v>0</v>
      </c>
      <c r="AL397" s="46">
        <v>1</v>
      </c>
      <c r="AM397" s="46">
        <v>1</v>
      </c>
      <c r="AN397" s="47">
        <f t="shared" si="98"/>
        <v>0</v>
      </c>
      <c r="AO397" s="48">
        <f t="shared" si="99"/>
        <v>1</v>
      </c>
    </row>
    <row r="398" spans="1:41" s="49" customFormat="1" x14ac:dyDescent="0.3">
      <c r="A398" s="30" t="s">
        <v>193</v>
      </c>
      <c r="B398" s="71" t="s">
        <v>231</v>
      </c>
      <c r="C398" s="69">
        <v>0.46060000000000001</v>
      </c>
      <c r="D398" s="69">
        <f t="shared" si="102"/>
        <v>0.40052173913043482</v>
      </c>
      <c r="E398" s="31"/>
      <c r="F398" s="66">
        <f t="shared" si="88"/>
        <v>0.34044347826086957</v>
      </c>
      <c r="G398" s="68">
        <f t="shared" si="89"/>
        <v>1.1576989862949145</v>
      </c>
      <c r="H398" s="67">
        <f t="shared" si="90"/>
        <v>6.007826086956522E-2</v>
      </c>
      <c r="I398" s="66">
        <f t="shared" si="91"/>
        <v>0.4542093305428887</v>
      </c>
      <c r="J398" s="32"/>
      <c r="K398" s="70">
        <f t="shared" si="92"/>
        <v>0.52234073012432192</v>
      </c>
      <c r="L398" s="56">
        <f t="shared" si="100"/>
        <v>6.1740730124321908E-2</v>
      </c>
      <c r="M398" s="57">
        <f t="shared" si="101"/>
        <v>0.13404413835067716</v>
      </c>
      <c r="N398" s="60"/>
      <c r="O398" s="70"/>
      <c r="P398" s="33"/>
      <c r="Q398" s="73">
        <v>0.85</v>
      </c>
      <c r="R398" s="61">
        <v>15.63</v>
      </c>
      <c r="S398" s="61">
        <v>18.214700000000001</v>
      </c>
      <c r="T398" s="35">
        <f t="shared" si="93"/>
        <v>0.99056269993602053</v>
      </c>
      <c r="U398" s="53">
        <v>0</v>
      </c>
      <c r="V398" s="62">
        <v>94.6</v>
      </c>
      <c r="W398" s="62">
        <v>102.6</v>
      </c>
      <c r="X398" s="54">
        <f t="shared" si="94"/>
        <v>0</v>
      </c>
      <c r="Y398" s="36">
        <v>0.05</v>
      </c>
      <c r="Z398" s="37">
        <v>91.3</v>
      </c>
      <c r="AA398" s="37">
        <v>102.4</v>
      </c>
      <c r="AB398" s="38">
        <f t="shared" si="95"/>
        <v>5.6078860898138017E-2</v>
      </c>
      <c r="AC398" s="82">
        <v>7.0000000000000007E-2</v>
      </c>
      <c r="AD398" s="40">
        <v>98.7</v>
      </c>
      <c r="AE398" s="40">
        <v>101.7</v>
      </c>
      <c r="AF398" s="41">
        <f t="shared" si="96"/>
        <v>7.2127659574468095E-2</v>
      </c>
      <c r="AG398" s="89">
        <v>0.03</v>
      </c>
      <c r="AH398" s="43">
        <v>119.6</v>
      </c>
      <c r="AI398" s="43">
        <v>155.19999999999999</v>
      </c>
      <c r="AJ398" s="44">
        <f t="shared" si="97"/>
        <v>3.8929765886287625E-2</v>
      </c>
      <c r="AK398" s="45">
        <v>0</v>
      </c>
      <c r="AL398" s="46">
        <v>1</v>
      </c>
      <c r="AM398" s="46">
        <v>1</v>
      </c>
      <c r="AN398" s="47">
        <f t="shared" si="98"/>
        <v>0</v>
      </c>
      <c r="AO398" s="48">
        <f t="shared" si="99"/>
        <v>1</v>
      </c>
    </row>
    <row r="399" spans="1:41" s="49" customFormat="1" hidden="1" x14ac:dyDescent="0.3">
      <c r="A399" s="30" t="s">
        <v>233</v>
      </c>
      <c r="B399" s="71" t="s">
        <v>239</v>
      </c>
      <c r="C399" s="69">
        <v>21.998950000000001</v>
      </c>
      <c r="D399" s="69">
        <f t="shared" si="102"/>
        <v>19.129521739130436</v>
      </c>
      <c r="E399" s="31"/>
      <c r="F399" s="66">
        <f t="shared" si="88"/>
        <v>16.26009347826087</v>
      </c>
      <c r="G399" s="68">
        <f t="shared" si="89"/>
        <v>1.0296361598060013</v>
      </c>
      <c r="H399" s="67">
        <f t="shared" si="90"/>
        <v>2.8694282608695652</v>
      </c>
      <c r="I399" s="66">
        <f t="shared" si="91"/>
        <v>19.611408467912696</v>
      </c>
      <c r="J399" s="32"/>
      <c r="K399" s="70">
        <f t="shared" si="92"/>
        <v>22.5531197380996</v>
      </c>
      <c r="L399" s="56">
        <f t="shared" si="100"/>
        <v>0.55416973809959913</v>
      </c>
      <c r="M399" s="57">
        <f t="shared" si="101"/>
        <v>2.5190735835101181E-2</v>
      </c>
      <c r="N399" s="60"/>
      <c r="O399" s="64">
        <v>23.13</v>
      </c>
      <c r="P399" s="33"/>
      <c r="Q399" s="34">
        <v>0</v>
      </c>
      <c r="R399" s="61">
        <v>15.63</v>
      </c>
      <c r="S399" s="61">
        <v>18.411000000000001</v>
      </c>
      <c r="T399" s="35">
        <f t="shared" si="93"/>
        <v>0</v>
      </c>
      <c r="U399" s="53">
        <v>0.7</v>
      </c>
      <c r="V399" s="62">
        <v>129.1</v>
      </c>
      <c r="W399" s="62">
        <v>130.80000000000001</v>
      </c>
      <c r="X399" s="54">
        <f t="shared" si="94"/>
        <v>0.70921766072811787</v>
      </c>
      <c r="Y399" s="36">
        <v>0.1</v>
      </c>
      <c r="Z399" s="37">
        <v>106</v>
      </c>
      <c r="AA399" s="37">
        <v>112.7</v>
      </c>
      <c r="AB399" s="38">
        <f t="shared" si="95"/>
        <v>0.10632075471698113</v>
      </c>
      <c r="AC399" s="39">
        <v>0.2</v>
      </c>
      <c r="AD399" s="40">
        <v>106.4</v>
      </c>
      <c r="AE399" s="40">
        <v>113.9</v>
      </c>
      <c r="AF399" s="41">
        <f t="shared" si="96"/>
        <v>0.21409774436090229</v>
      </c>
      <c r="AG399" s="42">
        <v>0</v>
      </c>
      <c r="AH399" s="43">
        <v>103.2</v>
      </c>
      <c r="AI399" s="43">
        <v>110</v>
      </c>
      <c r="AJ399" s="44">
        <f t="shared" si="97"/>
        <v>0</v>
      </c>
      <c r="AK399" s="45">
        <v>0</v>
      </c>
      <c r="AL399" s="46">
        <v>1</v>
      </c>
      <c r="AM399" s="46">
        <v>1</v>
      </c>
      <c r="AN399" s="47">
        <f t="shared" si="98"/>
        <v>0</v>
      </c>
      <c r="AO399" s="48">
        <f t="shared" si="99"/>
        <v>1</v>
      </c>
    </row>
    <row r="400" spans="1:41" s="49" customFormat="1" hidden="1" x14ac:dyDescent="0.3">
      <c r="A400" s="30" t="s">
        <v>234</v>
      </c>
      <c r="B400" s="71" t="s">
        <v>239</v>
      </c>
      <c r="C400" s="69">
        <v>24.513750000000002</v>
      </c>
      <c r="D400" s="69">
        <f t="shared" si="102"/>
        <v>21.31630434782609</v>
      </c>
      <c r="E400" s="31"/>
      <c r="F400" s="66">
        <f t="shared" si="88"/>
        <v>18.118858695652175</v>
      </c>
      <c r="G400" s="68">
        <f t="shared" si="89"/>
        <v>1.0296361598060013</v>
      </c>
      <c r="H400" s="67">
        <f t="shared" si="90"/>
        <v>3.1974456521739136</v>
      </c>
      <c r="I400" s="66">
        <f t="shared" si="91"/>
        <v>21.853277739632794</v>
      </c>
      <c r="J400" s="32"/>
      <c r="K400" s="70">
        <f t="shared" si="92"/>
        <v>25.131269400577711</v>
      </c>
      <c r="L400" s="56">
        <f t="shared" si="100"/>
        <v>0.61751940057770938</v>
      </c>
      <c r="M400" s="57">
        <f t="shared" si="101"/>
        <v>2.5190735835101088E-2</v>
      </c>
      <c r="N400" s="60"/>
      <c r="O400" s="64">
        <v>25.77</v>
      </c>
      <c r="P400" s="33"/>
      <c r="Q400" s="34">
        <v>0</v>
      </c>
      <c r="R400" s="61">
        <v>15.63</v>
      </c>
      <c r="S400" s="61">
        <v>18.411000000000001</v>
      </c>
      <c r="T400" s="35">
        <f t="shared" si="93"/>
        <v>0</v>
      </c>
      <c r="U400" s="53">
        <v>0.7</v>
      </c>
      <c r="V400" s="62">
        <v>129.1</v>
      </c>
      <c r="W400" s="62">
        <v>130.80000000000001</v>
      </c>
      <c r="X400" s="54">
        <f t="shared" si="94"/>
        <v>0.70921766072811787</v>
      </c>
      <c r="Y400" s="36">
        <v>0.1</v>
      </c>
      <c r="Z400" s="37">
        <v>106</v>
      </c>
      <c r="AA400" s="37">
        <v>112.7</v>
      </c>
      <c r="AB400" s="38">
        <f t="shared" si="95"/>
        <v>0.10632075471698113</v>
      </c>
      <c r="AC400" s="39">
        <v>0.2</v>
      </c>
      <c r="AD400" s="40">
        <v>106.4</v>
      </c>
      <c r="AE400" s="40">
        <v>113.9</v>
      </c>
      <c r="AF400" s="41">
        <f t="shared" si="96"/>
        <v>0.21409774436090229</v>
      </c>
      <c r="AG400" s="42">
        <v>0</v>
      </c>
      <c r="AH400" s="43">
        <v>103.2</v>
      </c>
      <c r="AI400" s="43">
        <v>110</v>
      </c>
      <c r="AJ400" s="44">
        <f t="shared" si="97"/>
        <v>0</v>
      </c>
      <c r="AK400" s="45">
        <v>0</v>
      </c>
      <c r="AL400" s="46">
        <v>1</v>
      </c>
      <c r="AM400" s="46">
        <v>1</v>
      </c>
      <c r="AN400" s="47">
        <f t="shared" si="98"/>
        <v>0</v>
      </c>
      <c r="AO400" s="48">
        <f t="shared" si="99"/>
        <v>1</v>
      </c>
    </row>
    <row r="401" spans="1:41" s="49" customFormat="1" hidden="1" x14ac:dyDescent="0.3">
      <c r="A401" s="30" t="s">
        <v>235</v>
      </c>
      <c r="B401" s="71" t="s">
        <v>239</v>
      </c>
      <c r="C401" s="69">
        <v>27.47</v>
      </c>
      <c r="D401" s="69">
        <f t="shared" si="102"/>
        <v>23.88695652173913</v>
      </c>
      <c r="E401" s="31"/>
      <c r="F401" s="66">
        <f t="shared" si="88"/>
        <v>20.303913043478261</v>
      </c>
      <c r="G401" s="68">
        <f t="shared" si="89"/>
        <v>1.0296361598060013</v>
      </c>
      <c r="H401" s="67">
        <f t="shared" si="90"/>
        <v>3.5830434782608696</v>
      </c>
      <c r="I401" s="66">
        <f t="shared" si="91"/>
        <v>24.488686533382808</v>
      </c>
      <c r="J401" s="32"/>
      <c r="K401" s="70">
        <f t="shared" si="92"/>
        <v>28.161989513390228</v>
      </c>
      <c r="L401" s="56">
        <f t="shared" si="100"/>
        <v>0.6919895133902294</v>
      </c>
      <c r="M401" s="57">
        <f t="shared" si="101"/>
        <v>2.5190735835101181E-2</v>
      </c>
      <c r="N401" s="60"/>
      <c r="O401" s="64">
        <v>28.88</v>
      </c>
      <c r="P401" s="33"/>
      <c r="Q401" s="34">
        <v>0</v>
      </c>
      <c r="R401" s="61">
        <v>15.63</v>
      </c>
      <c r="S401" s="61">
        <v>18.411000000000001</v>
      </c>
      <c r="T401" s="35">
        <f t="shared" si="93"/>
        <v>0</v>
      </c>
      <c r="U401" s="53">
        <v>0.7</v>
      </c>
      <c r="V401" s="62">
        <v>129.1</v>
      </c>
      <c r="W401" s="62">
        <v>130.80000000000001</v>
      </c>
      <c r="X401" s="54">
        <f t="shared" si="94"/>
        <v>0.70921766072811787</v>
      </c>
      <c r="Y401" s="36">
        <v>0.1</v>
      </c>
      <c r="Z401" s="37">
        <v>106</v>
      </c>
      <c r="AA401" s="37">
        <v>112.7</v>
      </c>
      <c r="AB401" s="38">
        <f t="shared" si="95"/>
        <v>0.10632075471698113</v>
      </c>
      <c r="AC401" s="39">
        <v>0.2</v>
      </c>
      <c r="AD401" s="40">
        <v>106.4</v>
      </c>
      <c r="AE401" s="40">
        <v>113.9</v>
      </c>
      <c r="AF401" s="41">
        <f t="shared" si="96"/>
        <v>0.21409774436090229</v>
      </c>
      <c r="AG401" s="42">
        <v>0</v>
      </c>
      <c r="AH401" s="43">
        <v>103.2</v>
      </c>
      <c r="AI401" s="43">
        <v>110</v>
      </c>
      <c r="AJ401" s="44">
        <f t="shared" si="97"/>
        <v>0</v>
      </c>
      <c r="AK401" s="45">
        <v>0</v>
      </c>
      <c r="AL401" s="46">
        <v>1</v>
      </c>
      <c r="AM401" s="46">
        <v>1</v>
      </c>
      <c r="AN401" s="47">
        <f t="shared" si="98"/>
        <v>0</v>
      </c>
      <c r="AO401" s="48">
        <f t="shared" si="99"/>
        <v>1</v>
      </c>
    </row>
    <row r="402" spans="1:41" s="49" customFormat="1" hidden="1" x14ac:dyDescent="0.3">
      <c r="A402" s="30" t="s">
        <v>236</v>
      </c>
      <c r="B402" s="71" t="s">
        <v>239</v>
      </c>
      <c r="C402" s="69">
        <v>32.01</v>
      </c>
      <c r="D402" s="69">
        <f t="shared" si="102"/>
        <v>27.834782608695651</v>
      </c>
      <c r="E402" s="31"/>
      <c r="F402" s="66">
        <f t="shared" si="88"/>
        <v>23.659565217391304</v>
      </c>
      <c r="G402" s="68">
        <f t="shared" si="89"/>
        <v>1.0296361598060013</v>
      </c>
      <c r="H402" s="67">
        <f t="shared" si="90"/>
        <v>4.1752173913043471</v>
      </c>
      <c r="I402" s="66">
        <f t="shared" si="91"/>
        <v>28.53596126441877</v>
      </c>
      <c r="J402" s="32"/>
      <c r="K402" s="70">
        <f t="shared" si="92"/>
        <v>32.816355454081581</v>
      </c>
      <c r="L402" s="56">
        <f t="shared" si="100"/>
        <v>0.80635545408158293</v>
      </c>
      <c r="M402" s="57">
        <f t="shared" si="101"/>
        <v>2.5190735835100998E-2</v>
      </c>
      <c r="N402" s="60"/>
      <c r="O402" s="64">
        <v>33.65</v>
      </c>
      <c r="P402" s="33"/>
      <c r="Q402" s="34">
        <v>0</v>
      </c>
      <c r="R402" s="61">
        <v>15.63</v>
      </c>
      <c r="S402" s="61">
        <v>18.411000000000001</v>
      </c>
      <c r="T402" s="35">
        <f t="shared" si="93"/>
        <v>0</v>
      </c>
      <c r="U402" s="53">
        <v>0.7</v>
      </c>
      <c r="V402" s="62">
        <v>129.1</v>
      </c>
      <c r="W402" s="62">
        <v>130.80000000000001</v>
      </c>
      <c r="X402" s="54">
        <f t="shared" si="94"/>
        <v>0.70921766072811787</v>
      </c>
      <c r="Y402" s="36">
        <v>0.1</v>
      </c>
      <c r="Z402" s="37">
        <v>106</v>
      </c>
      <c r="AA402" s="37">
        <v>112.7</v>
      </c>
      <c r="AB402" s="38">
        <f t="shared" si="95"/>
        <v>0.10632075471698113</v>
      </c>
      <c r="AC402" s="39">
        <v>0.2</v>
      </c>
      <c r="AD402" s="40">
        <v>106.4</v>
      </c>
      <c r="AE402" s="40">
        <v>113.9</v>
      </c>
      <c r="AF402" s="41">
        <f t="shared" si="96"/>
        <v>0.21409774436090229</v>
      </c>
      <c r="AG402" s="42">
        <v>0</v>
      </c>
      <c r="AH402" s="43">
        <v>103.2</v>
      </c>
      <c r="AI402" s="43">
        <v>110</v>
      </c>
      <c r="AJ402" s="44">
        <f t="shared" si="97"/>
        <v>0</v>
      </c>
      <c r="AK402" s="45">
        <v>0</v>
      </c>
      <c r="AL402" s="46">
        <v>1</v>
      </c>
      <c r="AM402" s="46">
        <v>1</v>
      </c>
      <c r="AN402" s="47">
        <f t="shared" si="98"/>
        <v>0</v>
      </c>
      <c r="AO402" s="48">
        <f t="shared" si="99"/>
        <v>1</v>
      </c>
    </row>
    <row r="403" spans="1:41" s="49" customFormat="1" hidden="1" x14ac:dyDescent="0.3">
      <c r="A403" s="30" t="s">
        <v>237</v>
      </c>
      <c r="B403" s="71" t="s">
        <v>239</v>
      </c>
      <c r="C403" s="69">
        <v>35.549999999999997</v>
      </c>
      <c r="D403" s="69">
        <f t="shared" si="102"/>
        <v>30.913043478260871</v>
      </c>
      <c r="E403" s="31"/>
      <c r="F403" s="66">
        <f t="shared" ref="F403:F439" si="103">D403*85%</f>
        <v>26.276086956521741</v>
      </c>
      <c r="G403" s="68">
        <f t="shared" ref="G403:G439" si="104">T403+X403+AB403+AF403+AJ403+AN403</f>
        <v>1.0296361598060013</v>
      </c>
      <c r="H403" s="67">
        <f t="shared" ref="H403:H439" si="105">D403*15%</f>
        <v>4.6369565217391306</v>
      </c>
      <c r="I403" s="66">
        <f t="shared" ref="I403:I439" si="106">(F403*G403)+H403</f>
        <v>31.691765790380735</v>
      </c>
      <c r="J403" s="32"/>
      <c r="K403" s="70">
        <f t="shared" ref="K403:K439" si="107">I403*1.15</f>
        <v>36.445530658937841</v>
      </c>
      <c r="L403" s="56">
        <f t="shared" si="100"/>
        <v>0.89553065893784378</v>
      </c>
      <c r="M403" s="57">
        <f t="shared" si="101"/>
        <v>2.5190735835101091E-2</v>
      </c>
      <c r="N403" s="60"/>
      <c r="O403" s="64">
        <v>37.369999999999997</v>
      </c>
      <c r="P403" s="33"/>
      <c r="Q403" s="34">
        <v>0</v>
      </c>
      <c r="R403" s="61">
        <v>15.63</v>
      </c>
      <c r="S403" s="61">
        <v>18.411000000000001</v>
      </c>
      <c r="T403" s="35">
        <f t="shared" ref="T403:T439" si="108">Q403*(S403/R403)</f>
        <v>0</v>
      </c>
      <c r="U403" s="53">
        <v>0.7</v>
      </c>
      <c r="V403" s="62">
        <v>129.1</v>
      </c>
      <c r="W403" s="62">
        <v>130.80000000000001</v>
      </c>
      <c r="X403" s="54">
        <f t="shared" ref="X403:X439" si="109">U403*(W403/V403)</f>
        <v>0.70921766072811787</v>
      </c>
      <c r="Y403" s="36">
        <v>0.1</v>
      </c>
      <c r="Z403" s="37">
        <v>106</v>
      </c>
      <c r="AA403" s="37">
        <v>112.7</v>
      </c>
      <c r="AB403" s="38">
        <f t="shared" ref="AB403:AB439" si="110">Y403*(AA403/Z403)</f>
        <v>0.10632075471698113</v>
      </c>
      <c r="AC403" s="39">
        <v>0.2</v>
      </c>
      <c r="AD403" s="40">
        <v>106.4</v>
      </c>
      <c r="AE403" s="40">
        <v>113.9</v>
      </c>
      <c r="AF403" s="41">
        <f t="shared" ref="AF403:AF439" si="111">AC403*(AE403/AD403)</f>
        <v>0.21409774436090229</v>
      </c>
      <c r="AG403" s="42">
        <v>0</v>
      </c>
      <c r="AH403" s="43">
        <v>103.2</v>
      </c>
      <c r="AI403" s="43">
        <v>110</v>
      </c>
      <c r="AJ403" s="44">
        <f t="shared" ref="AJ403:AJ439" si="112">AG403*(AI403/AH403)</f>
        <v>0</v>
      </c>
      <c r="AK403" s="45">
        <v>0</v>
      </c>
      <c r="AL403" s="46">
        <v>1</v>
      </c>
      <c r="AM403" s="46">
        <v>1</v>
      </c>
      <c r="AN403" s="47">
        <f t="shared" ref="AN403:AN439" si="113">AK403*(AM403/AL403)</f>
        <v>0</v>
      </c>
      <c r="AO403" s="48">
        <f t="shared" ref="AO403:AO439" si="114">Q403+U403+Y403+AC403+AG403+AK403</f>
        <v>1</v>
      </c>
    </row>
    <row r="404" spans="1:41" s="49" customFormat="1" hidden="1" x14ac:dyDescent="0.3">
      <c r="A404" s="30" t="s">
        <v>238</v>
      </c>
      <c r="B404" s="71" t="s">
        <v>239</v>
      </c>
      <c r="C404" s="69">
        <v>40.26</v>
      </c>
      <c r="D404" s="69">
        <f t="shared" si="102"/>
        <v>35.008695652173913</v>
      </c>
      <c r="E404" s="31"/>
      <c r="F404" s="66">
        <f t="shared" si="103"/>
        <v>29.757391304347824</v>
      </c>
      <c r="G404" s="68">
        <f t="shared" si="104"/>
        <v>1.0296361598060013</v>
      </c>
      <c r="H404" s="67">
        <f t="shared" si="105"/>
        <v>5.2513043478260863</v>
      </c>
      <c r="I404" s="66">
        <f t="shared" si="106"/>
        <v>35.890590456279277</v>
      </c>
      <c r="J404" s="32"/>
      <c r="K404" s="70">
        <f t="shared" si="107"/>
        <v>41.274179024721164</v>
      </c>
      <c r="L404" s="56">
        <f t="shared" si="100"/>
        <v>1.0141790247211659</v>
      </c>
      <c r="M404" s="57">
        <f t="shared" si="101"/>
        <v>2.5190735835100994E-2</v>
      </c>
      <c r="N404" s="60"/>
      <c r="O404" s="64">
        <v>42.32</v>
      </c>
      <c r="P404" s="33"/>
      <c r="Q404" s="34">
        <v>0</v>
      </c>
      <c r="R404" s="61">
        <v>15.63</v>
      </c>
      <c r="S404" s="61">
        <v>18.411000000000001</v>
      </c>
      <c r="T404" s="35">
        <f t="shared" si="108"/>
        <v>0</v>
      </c>
      <c r="U404" s="53">
        <v>0.7</v>
      </c>
      <c r="V404" s="62">
        <v>129.1</v>
      </c>
      <c r="W404" s="62">
        <v>130.80000000000001</v>
      </c>
      <c r="X404" s="54">
        <f t="shared" si="109"/>
        <v>0.70921766072811787</v>
      </c>
      <c r="Y404" s="36">
        <v>0.1</v>
      </c>
      <c r="Z404" s="37">
        <v>106</v>
      </c>
      <c r="AA404" s="37">
        <v>112.7</v>
      </c>
      <c r="AB404" s="38">
        <f t="shared" si="110"/>
        <v>0.10632075471698113</v>
      </c>
      <c r="AC404" s="39">
        <v>0.2</v>
      </c>
      <c r="AD404" s="40">
        <v>106.4</v>
      </c>
      <c r="AE404" s="40">
        <v>113.9</v>
      </c>
      <c r="AF404" s="41">
        <f t="shared" si="111"/>
        <v>0.21409774436090229</v>
      </c>
      <c r="AG404" s="42">
        <v>0</v>
      </c>
      <c r="AH404" s="43">
        <v>103.2</v>
      </c>
      <c r="AI404" s="43">
        <v>110</v>
      </c>
      <c r="AJ404" s="44">
        <f t="shared" si="112"/>
        <v>0</v>
      </c>
      <c r="AK404" s="45">
        <v>0</v>
      </c>
      <c r="AL404" s="46">
        <v>1</v>
      </c>
      <c r="AM404" s="46">
        <v>1</v>
      </c>
      <c r="AN404" s="47">
        <f t="shared" si="113"/>
        <v>0</v>
      </c>
      <c r="AO404" s="48">
        <f t="shared" si="114"/>
        <v>1</v>
      </c>
    </row>
    <row r="405" spans="1:41" s="49" customFormat="1" hidden="1" x14ac:dyDescent="0.3">
      <c r="A405" s="30" t="s">
        <v>199</v>
      </c>
      <c r="B405" s="71" t="s">
        <v>239</v>
      </c>
      <c r="C405" s="69">
        <v>1.4148000000000001</v>
      </c>
      <c r="D405" s="69">
        <f t="shared" si="102"/>
        <v>1.2302608695652175</v>
      </c>
      <c r="E405" s="31"/>
      <c r="F405" s="66">
        <f t="shared" si="103"/>
        <v>1.0457217391304348</v>
      </c>
      <c r="G405" s="68">
        <f t="shared" si="104"/>
        <v>1.0296361598060013</v>
      </c>
      <c r="H405" s="67">
        <f t="shared" si="105"/>
        <v>0.18453913043478262</v>
      </c>
      <c r="I405" s="66">
        <f t="shared" si="106"/>
        <v>1.2612520461386965</v>
      </c>
      <c r="J405" s="32"/>
      <c r="K405" s="70">
        <f t="shared" si="107"/>
        <v>1.4504398530595008</v>
      </c>
      <c r="L405" s="56">
        <f t="shared" si="100"/>
        <v>3.5639853059500792E-2</v>
      </c>
      <c r="M405" s="57">
        <f t="shared" si="101"/>
        <v>2.5190735835100928E-2</v>
      </c>
      <c r="N405" s="60"/>
      <c r="O405" s="64">
        <v>1.48</v>
      </c>
      <c r="P405" s="33"/>
      <c r="Q405" s="34">
        <v>0</v>
      </c>
      <c r="R405" s="61">
        <v>15.63</v>
      </c>
      <c r="S405" s="61">
        <v>18.411000000000001</v>
      </c>
      <c r="T405" s="35">
        <f t="shared" si="108"/>
        <v>0</v>
      </c>
      <c r="U405" s="53">
        <v>0.7</v>
      </c>
      <c r="V405" s="62">
        <v>129.1</v>
      </c>
      <c r="W405" s="62">
        <v>130.80000000000001</v>
      </c>
      <c r="X405" s="54">
        <f t="shared" si="109"/>
        <v>0.70921766072811787</v>
      </c>
      <c r="Y405" s="36">
        <v>0.1</v>
      </c>
      <c r="Z405" s="37">
        <v>106</v>
      </c>
      <c r="AA405" s="37">
        <v>112.7</v>
      </c>
      <c r="AB405" s="38">
        <f t="shared" si="110"/>
        <v>0.10632075471698113</v>
      </c>
      <c r="AC405" s="39">
        <v>0.2</v>
      </c>
      <c r="AD405" s="40">
        <v>106.4</v>
      </c>
      <c r="AE405" s="40">
        <v>113.9</v>
      </c>
      <c r="AF405" s="41">
        <f t="shared" si="111"/>
        <v>0.21409774436090229</v>
      </c>
      <c r="AG405" s="42">
        <v>0</v>
      </c>
      <c r="AH405" s="43">
        <v>103.2</v>
      </c>
      <c r="AI405" s="43">
        <v>110</v>
      </c>
      <c r="AJ405" s="44">
        <f t="shared" si="112"/>
        <v>0</v>
      </c>
      <c r="AK405" s="45">
        <v>0</v>
      </c>
      <c r="AL405" s="46">
        <v>1</v>
      </c>
      <c r="AM405" s="46">
        <v>1</v>
      </c>
      <c r="AN405" s="47">
        <f t="shared" si="113"/>
        <v>0</v>
      </c>
      <c r="AO405" s="48">
        <f t="shared" si="114"/>
        <v>1</v>
      </c>
    </row>
    <row r="406" spans="1:41" s="49" customFormat="1" hidden="1" x14ac:dyDescent="0.3">
      <c r="A406" s="30" t="s">
        <v>153</v>
      </c>
      <c r="B406" s="71" t="s">
        <v>232</v>
      </c>
      <c r="C406" s="69">
        <v>0.45</v>
      </c>
      <c r="D406" s="69">
        <f t="shared" si="102"/>
        <v>0.39130434782608697</v>
      </c>
      <c r="E406" s="31"/>
      <c r="F406" s="66">
        <f t="shared" si="103"/>
        <v>0.33260869565217394</v>
      </c>
      <c r="G406" s="68">
        <f t="shared" si="104"/>
        <v>1.0534349038768764</v>
      </c>
      <c r="H406" s="67">
        <f t="shared" si="105"/>
        <v>5.8695652173913045E-2</v>
      </c>
      <c r="I406" s="66">
        <f t="shared" si="106"/>
        <v>0.40907726150687412</v>
      </c>
      <c r="J406" s="32"/>
      <c r="K406" s="70">
        <f t="shared" si="107"/>
        <v>0.4704388507329052</v>
      </c>
      <c r="L406" s="56">
        <f t="shared" si="100"/>
        <v>2.0438850732905189E-2</v>
      </c>
      <c r="M406" s="57">
        <f t="shared" si="101"/>
        <v>4.5419668295344863E-2</v>
      </c>
      <c r="N406" s="60"/>
      <c r="O406" s="70">
        <v>0.45864086733772685</v>
      </c>
      <c r="P406" s="33"/>
      <c r="Q406" s="34">
        <v>0</v>
      </c>
      <c r="R406" s="61">
        <v>15.63</v>
      </c>
      <c r="S406" s="61">
        <v>18.411000000000001</v>
      </c>
      <c r="T406" s="35">
        <f t="shared" si="108"/>
        <v>0</v>
      </c>
      <c r="U406" s="53">
        <v>0.68</v>
      </c>
      <c r="V406" s="62">
        <v>121.7</v>
      </c>
      <c r="W406" s="62">
        <v>127.5</v>
      </c>
      <c r="X406" s="54">
        <f t="shared" si="109"/>
        <v>0.71240755957271984</v>
      </c>
      <c r="Y406" s="36">
        <v>0.21</v>
      </c>
      <c r="Z406" s="37">
        <v>106</v>
      </c>
      <c r="AA406" s="37">
        <v>112.7</v>
      </c>
      <c r="AB406" s="38">
        <f t="shared" si="110"/>
        <v>0.22327358490566035</v>
      </c>
      <c r="AC406" s="39">
        <v>0.11</v>
      </c>
      <c r="AD406" s="40">
        <v>106.4</v>
      </c>
      <c r="AE406" s="40">
        <v>113.9</v>
      </c>
      <c r="AF406" s="41">
        <f t="shared" si="111"/>
        <v>0.11775375939849625</v>
      </c>
      <c r="AG406" s="42">
        <v>0</v>
      </c>
      <c r="AH406" s="43">
        <v>103.4</v>
      </c>
      <c r="AI406" s="43">
        <v>110</v>
      </c>
      <c r="AJ406" s="44">
        <f t="shared" si="112"/>
        <v>0</v>
      </c>
      <c r="AK406" s="45">
        <v>0</v>
      </c>
      <c r="AL406" s="46">
        <v>1</v>
      </c>
      <c r="AM406" s="46">
        <v>1</v>
      </c>
      <c r="AN406" s="47">
        <f t="shared" si="113"/>
        <v>0</v>
      </c>
      <c r="AO406" s="48">
        <f t="shared" si="114"/>
        <v>1</v>
      </c>
    </row>
    <row r="407" spans="1:41" s="49" customFormat="1" hidden="1" x14ac:dyDescent="0.3">
      <c r="A407" s="30" t="s">
        <v>107</v>
      </c>
      <c r="B407" s="71" t="s">
        <v>232</v>
      </c>
      <c r="C407" s="69">
        <v>0.5635</v>
      </c>
      <c r="D407" s="69">
        <f t="shared" si="102"/>
        <v>0.49000000000000005</v>
      </c>
      <c r="E407" s="31"/>
      <c r="F407" s="66">
        <f t="shared" si="103"/>
        <v>0.41650000000000004</v>
      </c>
      <c r="G407" s="68">
        <f t="shared" si="104"/>
        <v>1.0534349038768764</v>
      </c>
      <c r="H407" s="67">
        <f t="shared" si="105"/>
        <v>7.350000000000001E-2</v>
      </c>
      <c r="I407" s="66">
        <f t="shared" si="106"/>
        <v>0.51225563746471914</v>
      </c>
      <c r="J407" s="32"/>
      <c r="K407" s="70">
        <f t="shared" si="107"/>
        <v>0.58909398308442695</v>
      </c>
      <c r="L407" s="56">
        <f t="shared" si="100"/>
        <v>2.5593983084426952E-2</v>
      </c>
      <c r="M407" s="57">
        <f t="shared" si="101"/>
        <v>4.5419668295345078E-2</v>
      </c>
      <c r="N407" s="60"/>
      <c r="O407" s="70">
        <v>0.57075307935361574</v>
      </c>
      <c r="P407" s="33"/>
      <c r="Q407" s="34">
        <v>0</v>
      </c>
      <c r="R407" s="61">
        <v>15.63</v>
      </c>
      <c r="S407" s="61">
        <v>18.411000000000001</v>
      </c>
      <c r="T407" s="35">
        <f t="shared" si="108"/>
        <v>0</v>
      </c>
      <c r="U407" s="53">
        <v>0.68</v>
      </c>
      <c r="V407" s="62">
        <v>121.7</v>
      </c>
      <c r="W407" s="62">
        <v>127.5</v>
      </c>
      <c r="X407" s="54">
        <f t="shared" si="109"/>
        <v>0.71240755957271984</v>
      </c>
      <c r="Y407" s="36">
        <v>0.21</v>
      </c>
      <c r="Z407" s="37">
        <v>106</v>
      </c>
      <c r="AA407" s="37">
        <v>112.7</v>
      </c>
      <c r="AB407" s="38">
        <f t="shared" si="110"/>
        <v>0.22327358490566035</v>
      </c>
      <c r="AC407" s="39">
        <v>0.11</v>
      </c>
      <c r="AD407" s="40">
        <v>106.4</v>
      </c>
      <c r="AE407" s="40">
        <v>113.9</v>
      </c>
      <c r="AF407" s="41">
        <f t="shared" si="111"/>
        <v>0.11775375939849625</v>
      </c>
      <c r="AG407" s="42">
        <v>0</v>
      </c>
      <c r="AH407" s="43">
        <v>103.4</v>
      </c>
      <c r="AI407" s="43">
        <v>110</v>
      </c>
      <c r="AJ407" s="44">
        <f t="shared" si="112"/>
        <v>0</v>
      </c>
      <c r="AK407" s="45">
        <v>0</v>
      </c>
      <c r="AL407" s="46">
        <v>1</v>
      </c>
      <c r="AM407" s="46">
        <v>1</v>
      </c>
      <c r="AN407" s="47">
        <f t="shared" si="113"/>
        <v>0</v>
      </c>
      <c r="AO407" s="48">
        <f t="shared" si="114"/>
        <v>1</v>
      </c>
    </row>
    <row r="408" spans="1:41" s="49" customFormat="1" hidden="1" x14ac:dyDescent="0.3">
      <c r="A408" s="30" t="s">
        <v>108</v>
      </c>
      <c r="B408" s="71" t="s">
        <v>232</v>
      </c>
      <c r="C408" s="69">
        <v>5.1174999999999997</v>
      </c>
      <c r="D408" s="69">
        <f t="shared" si="102"/>
        <v>4.45</v>
      </c>
      <c r="E408" s="31"/>
      <c r="F408" s="66">
        <f t="shared" si="103"/>
        <v>3.7825000000000002</v>
      </c>
      <c r="G408" s="68">
        <f t="shared" si="104"/>
        <v>1.0534349038768764</v>
      </c>
      <c r="H408" s="67">
        <f t="shared" si="105"/>
        <v>0.66749999999999998</v>
      </c>
      <c r="I408" s="66">
        <f t="shared" si="106"/>
        <v>4.6521175239142849</v>
      </c>
      <c r="J408" s="32"/>
      <c r="K408" s="70">
        <f t="shared" si="107"/>
        <v>5.3499351525014269</v>
      </c>
      <c r="L408" s="56">
        <f t="shared" si="100"/>
        <v>0.23243515250142721</v>
      </c>
      <c r="M408" s="57">
        <f t="shared" si="101"/>
        <v>4.5419668295344842E-2</v>
      </c>
      <c r="N408" s="60"/>
      <c r="O408" s="70">
        <v>5.2183138683759136</v>
      </c>
      <c r="P408" s="33"/>
      <c r="Q408" s="34">
        <v>0</v>
      </c>
      <c r="R408" s="61">
        <v>15.63</v>
      </c>
      <c r="S408" s="61">
        <v>18.411000000000001</v>
      </c>
      <c r="T408" s="35">
        <f t="shared" si="108"/>
        <v>0</v>
      </c>
      <c r="U408" s="53">
        <v>0.68</v>
      </c>
      <c r="V408" s="62">
        <v>121.7</v>
      </c>
      <c r="W408" s="62">
        <v>127.5</v>
      </c>
      <c r="X408" s="54">
        <f t="shared" si="109"/>
        <v>0.71240755957271984</v>
      </c>
      <c r="Y408" s="36">
        <v>0.21</v>
      </c>
      <c r="Z408" s="37">
        <v>106</v>
      </c>
      <c r="AA408" s="37">
        <v>112.7</v>
      </c>
      <c r="AB408" s="38">
        <f t="shared" si="110"/>
        <v>0.22327358490566035</v>
      </c>
      <c r="AC408" s="39">
        <v>0.11</v>
      </c>
      <c r="AD408" s="40">
        <v>106.4</v>
      </c>
      <c r="AE408" s="40">
        <v>113.9</v>
      </c>
      <c r="AF408" s="41">
        <f t="shared" si="111"/>
        <v>0.11775375939849625</v>
      </c>
      <c r="AG408" s="42">
        <v>0</v>
      </c>
      <c r="AH408" s="43">
        <v>103.4</v>
      </c>
      <c r="AI408" s="43">
        <v>110</v>
      </c>
      <c r="AJ408" s="44">
        <f t="shared" si="112"/>
        <v>0</v>
      </c>
      <c r="AK408" s="45">
        <v>0</v>
      </c>
      <c r="AL408" s="46">
        <v>1</v>
      </c>
      <c r="AM408" s="46">
        <v>1</v>
      </c>
      <c r="AN408" s="47">
        <f t="shared" si="113"/>
        <v>0</v>
      </c>
      <c r="AO408" s="48">
        <f t="shared" si="114"/>
        <v>1</v>
      </c>
    </row>
    <row r="409" spans="1:41" s="49" customFormat="1" hidden="1" x14ac:dyDescent="0.3">
      <c r="A409" s="30" t="s">
        <v>154</v>
      </c>
      <c r="B409" s="71" t="s">
        <v>232</v>
      </c>
      <c r="C409" s="69">
        <v>5.4394999999999998</v>
      </c>
      <c r="D409" s="69">
        <f t="shared" ref="D409:D472" si="115">C409/1.15</f>
        <v>4.7300000000000004</v>
      </c>
      <c r="E409" s="31"/>
      <c r="F409" s="66">
        <f t="shared" si="103"/>
        <v>4.0205000000000002</v>
      </c>
      <c r="G409" s="68">
        <f t="shared" si="104"/>
        <v>1.0534349038768764</v>
      </c>
      <c r="H409" s="67">
        <f t="shared" si="105"/>
        <v>0.70950000000000002</v>
      </c>
      <c r="I409" s="66">
        <f t="shared" si="106"/>
        <v>4.9448350310369822</v>
      </c>
      <c r="J409" s="32"/>
      <c r="K409" s="70">
        <f t="shared" si="107"/>
        <v>5.6865602856925292</v>
      </c>
      <c r="L409" s="56">
        <f t="shared" ref="L409:L472" si="116">K409-C409</f>
        <v>0.24706028569252947</v>
      </c>
      <c r="M409" s="57">
        <f t="shared" ref="M409:M472" si="117">L409/C409</f>
        <v>4.5419668295345064E-2</v>
      </c>
      <c r="N409" s="60"/>
      <c r="O409" s="70">
        <v>5.5444584851494101</v>
      </c>
      <c r="P409" s="33"/>
      <c r="Q409" s="34">
        <v>0</v>
      </c>
      <c r="R409" s="61">
        <v>15.63</v>
      </c>
      <c r="S409" s="61">
        <v>18.411000000000001</v>
      </c>
      <c r="T409" s="35">
        <f t="shared" si="108"/>
        <v>0</v>
      </c>
      <c r="U409" s="53">
        <v>0.68</v>
      </c>
      <c r="V409" s="62">
        <v>121.7</v>
      </c>
      <c r="W409" s="62">
        <v>127.5</v>
      </c>
      <c r="X409" s="54">
        <f t="shared" si="109"/>
        <v>0.71240755957271984</v>
      </c>
      <c r="Y409" s="36">
        <v>0.21</v>
      </c>
      <c r="Z409" s="37">
        <v>106</v>
      </c>
      <c r="AA409" s="37">
        <v>112.7</v>
      </c>
      <c r="AB409" s="38">
        <f t="shared" si="110"/>
        <v>0.22327358490566035</v>
      </c>
      <c r="AC409" s="39">
        <v>0.11</v>
      </c>
      <c r="AD409" s="40">
        <v>106.4</v>
      </c>
      <c r="AE409" s="40">
        <v>113.9</v>
      </c>
      <c r="AF409" s="41">
        <f t="shared" si="111"/>
        <v>0.11775375939849625</v>
      </c>
      <c r="AG409" s="42">
        <v>0</v>
      </c>
      <c r="AH409" s="43">
        <v>103.4</v>
      </c>
      <c r="AI409" s="43">
        <v>110</v>
      </c>
      <c r="AJ409" s="44">
        <f t="shared" si="112"/>
        <v>0</v>
      </c>
      <c r="AK409" s="45">
        <v>0</v>
      </c>
      <c r="AL409" s="46">
        <v>1</v>
      </c>
      <c r="AM409" s="46">
        <v>1</v>
      </c>
      <c r="AN409" s="47">
        <f t="shared" si="113"/>
        <v>0</v>
      </c>
      <c r="AO409" s="48">
        <f t="shared" si="114"/>
        <v>1</v>
      </c>
    </row>
    <row r="410" spans="1:41" s="49" customFormat="1" hidden="1" x14ac:dyDescent="0.3">
      <c r="A410" s="30" t="s">
        <v>125</v>
      </c>
      <c r="B410" s="71" t="s">
        <v>232</v>
      </c>
      <c r="C410" s="69">
        <v>1.1384999999999998</v>
      </c>
      <c r="D410" s="69">
        <f t="shared" si="115"/>
        <v>0.99</v>
      </c>
      <c r="E410" s="31"/>
      <c r="F410" s="66">
        <f t="shared" si="103"/>
        <v>0.84150000000000003</v>
      </c>
      <c r="G410" s="68">
        <f t="shared" si="104"/>
        <v>1.0534349038768764</v>
      </c>
      <c r="H410" s="67">
        <f t="shared" si="105"/>
        <v>0.14849999999999999</v>
      </c>
      <c r="I410" s="66">
        <f t="shared" si="106"/>
        <v>1.0349654716123915</v>
      </c>
      <c r="J410" s="32"/>
      <c r="K410" s="70">
        <f t="shared" si="107"/>
        <v>1.1902102923542501</v>
      </c>
      <c r="L410" s="56">
        <f t="shared" si="116"/>
        <v>5.1710292354250287E-2</v>
      </c>
      <c r="M410" s="57">
        <f t="shared" si="117"/>
        <v>4.5419668295345009E-2</v>
      </c>
      <c r="N410" s="60"/>
      <c r="O410" s="70">
        <v>1.1626459245283016</v>
      </c>
      <c r="P410" s="33"/>
      <c r="Q410" s="34">
        <v>0</v>
      </c>
      <c r="R410" s="61">
        <v>15.63</v>
      </c>
      <c r="S410" s="61">
        <v>18.411000000000001</v>
      </c>
      <c r="T410" s="35">
        <f t="shared" si="108"/>
        <v>0</v>
      </c>
      <c r="U410" s="53">
        <v>0.68</v>
      </c>
      <c r="V410" s="62">
        <v>121.7</v>
      </c>
      <c r="W410" s="62">
        <v>127.5</v>
      </c>
      <c r="X410" s="54">
        <f t="shared" si="109"/>
        <v>0.71240755957271984</v>
      </c>
      <c r="Y410" s="36">
        <v>0.21</v>
      </c>
      <c r="Z410" s="37">
        <v>106</v>
      </c>
      <c r="AA410" s="37">
        <v>112.7</v>
      </c>
      <c r="AB410" s="38">
        <f t="shared" si="110"/>
        <v>0.22327358490566035</v>
      </c>
      <c r="AC410" s="39">
        <v>0.11</v>
      </c>
      <c r="AD410" s="40">
        <v>106.4</v>
      </c>
      <c r="AE410" s="40">
        <v>113.9</v>
      </c>
      <c r="AF410" s="41">
        <f t="shared" si="111"/>
        <v>0.11775375939849625</v>
      </c>
      <c r="AG410" s="42">
        <v>0</v>
      </c>
      <c r="AH410" s="43">
        <v>103.4</v>
      </c>
      <c r="AI410" s="43">
        <v>110</v>
      </c>
      <c r="AJ410" s="44">
        <f t="shared" si="112"/>
        <v>0</v>
      </c>
      <c r="AK410" s="45">
        <v>0</v>
      </c>
      <c r="AL410" s="46">
        <v>1</v>
      </c>
      <c r="AM410" s="46">
        <v>1</v>
      </c>
      <c r="AN410" s="47">
        <f t="shared" si="113"/>
        <v>0</v>
      </c>
      <c r="AO410" s="48">
        <f t="shared" si="114"/>
        <v>1</v>
      </c>
    </row>
    <row r="411" spans="1:41" s="49" customFormat="1" hidden="1" x14ac:dyDescent="0.3">
      <c r="A411" s="30" t="s">
        <v>212</v>
      </c>
      <c r="B411" s="71" t="s">
        <v>232</v>
      </c>
      <c r="C411" s="69">
        <v>0.58649999999999991</v>
      </c>
      <c r="D411" s="69">
        <f t="shared" si="115"/>
        <v>0.51</v>
      </c>
      <c r="E411" s="31"/>
      <c r="F411" s="66">
        <f t="shared" si="103"/>
        <v>0.4335</v>
      </c>
      <c r="G411" s="68">
        <f t="shared" si="104"/>
        <v>1.0534349038768764</v>
      </c>
      <c r="H411" s="67">
        <f t="shared" si="105"/>
        <v>7.6499999999999999E-2</v>
      </c>
      <c r="I411" s="66">
        <f t="shared" si="106"/>
        <v>0.53316403083062591</v>
      </c>
      <c r="J411" s="32"/>
      <c r="K411" s="70">
        <f t="shared" si="107"/>
        <v>0.61313863545521974</v>
      </c>
      <c r="L411" s="56">
        <f t="shared" si="116"/>
        <v>2.6638635455219828E-2</v>
      </c>
      <c r="M411" s="57">
        <f t="shared" si="117"/>
        <v>4.5419668295344981E-2</v>
      </c>
      <c r="N411" s="60"/>
      <c r="O411" s="70">
        <v>0.5997398842646926</v>
      </c>
      <c r="P411" s="33"/>
      <c r="Q411" s="34">
        <v>0</v>
      </c>
      <c r="R411" s="61">
        <v>15.63</v>
      </c>
      <c r="S411" s="61">
        <v>18.411000000000001</v>
      </c>
      <c r="T411" s="35">
        <f t="shared" si="108"/>
        <v>0</v>
      </c>
      <c r="U411" s="53">
        <v>0.68</v>
      </c>
      <c r="V411" s="62">
        <v>121.7</v>
      </c>
      <c r="W411" s="62">
        <v>127.5</v>
      </c>
      <c r="X411" s="54">
        <f t="shared" si="109"/>
        <v>0.71240755957271984</v>
      </c>
      <c r="Y411" s="36">
        <v>0.21</v>
      </c>
      <c r="Z411" s="37">
        <v>106</v>
      </c>
      <c r="AA411" s="37">
        <v>112.7</v>
      </c>
      <c r="AB411" s="38">
        <f t="shared" si="110"/>
        <v>0.22327358490566035</v>
      </c>
      <c r="AC411" s="39">
        <v>0.11</v>
      </c>
      <c r="AD411" s="40">
        <v>106.4</v>
      </c>
      <c r="AE411" s="40">
        <v>113.9</v>
      </c>
      <c r="AF411" s="41">
        <f t="shared" si="111"/>
        <v>0.11775375939849625</v>
      </c>
      <c r="AG411" s="42">
        <v>0</v>
      </c>
      <c r="AH411" s="43">
        <v>103.4</v>
      </c>
      <c r="AI411" s="43">
        <v>110</v>
      </c>
      <c r="AJ411" s="44">
        <f t="shared" si="112"/>
        <v>0</v>
      </c>
      <c r="AK411" s="45">
        <v>0</v>
      </c>
      <c r="AL411" s="46">
        <v>1</v>
      </c>
      <c r="AM411" s="46">
        <v>1</v>
      </c>
      <c r="AN411" s="47">
        <f t="shared" si="113"/>
        <v>0</v>
      </c>
      <c r="AO411" s="48">
        <f t="shared" si="114"/>
        <v>1</v>
      </c>
    </row>
    <row r="412" spans="1:41" s="49" customFormat="1" x14ac:dyDescent="0.3">
      <c r="A412" s="30" t="s">
        <v>107</v>
      </c>
      <c r="B412" s="71" t="s">
        <v>241</v>
      </c>
      <c r="C412" s="69">
        <v>0.51379124999999992</v>
      </c>
      <c r="D412" s="69">
        <f t="shared" si="115"/>
        <v>0.44677499999999998</v>
      </c>
      <c r="E412" s="31"/>
      <c r="F412" s="66">
        <f t="shared" si="103"/>
        <v>0.37975874999999998</v>
      </c>
      <c r="G412" s="68">
        <f t="shared" si="104"/>
        <v>1.0791763397175844</v>
      </c>
      <c r="H412" s="67">
        <f t="shared" si="105"/>
        <v>6.7016249999999999E-2</v>
      </c>
      <c r="I412" s="66">
        <f t="shared" si="106"/>
        <v>0.47684290780072519</v>
      </c>
      <c r="J412" s="32"/>
      <c r="K412" s="70">
        <f t="shared" si="107"/>
        <v>0.54836934397083392</v>
      </c>
      <c r="L412" s="56">
        <f t="shared" si="116"/>
        <v>3.4578093970834001E-2</v>
      </c>
      <c r="M412" s="57">
        <f t="shared" si="117"/>
        <v>6.7299888759946774E-2</v>
      </c>
      <c r="N412" s="60"/>
      <c r="O412" s="70"/>
      <c r="P412" s="33"/>
      <c r="Q412" s="34">
        <v>0</v>
      </c>
      <c r="R412" s="61">
        <v>15.63</v>
      </c>
      <c r="S412" s="61">
        <v>18.214700000000001</v>
      </c>
      <c r="T412" s="35">
        <f t="shared" si="108"/>
        <v>0</v>
      </c>
      <c r="U412" s="53">
        <v>0.85</v>
      </c>
      <c r="V412" s="62">
        <v>94.6</v>
      </c>
      <c r="W412" s="62">
        <v>102.6</v>
      </c>
      <c r="X412" s="54">
        <f t="shared" si="109"/>
        <v>0.92188160676532771</v>
      </c>
      <c r="Y412" s="36">
        <v>0.03</v>
      </c>
      <c r="Z412" s="37">
        <v>91.3</v>
      </c>
      <c r="AA412" s="37">
        <v>102.4</v>
      </c>
      <c r="AB412" s="38">
        <f t="shared" si="110"/>
        <v>3.364731653888281E-2</v>
      </c>
      <c r="AC412" s="39">
        <v>0.12</v>
      </c>
      <c r="AD412" s="40">
        <v>98.7</v>
      </c>
      <c r="AE412" s="40">
        <v>101.7</v>
      </c>
      <c r="AF412" s="41">
        <f t="shared" si="111"/>
        <v>0.12364741641337385</v>
      </c>
      <c r="AG412" s="42">
        <v>0</v>
      </c>
      <c r="AH412" s="43">
        <v>119.6</v>
      </c>
      <c r="AI412" s="43">
        <v>155.19999999999999</v>
      </c>
      <c r="AJ412" s="44">
        <f t="shared" si="112"/>
        <v>0</v>
      </c>
      <c r="AK412" s="45">
        <v>0</v>
      </c>
      <c r="AL412" s="46">
        <v>1</v>
      </c>
      <c r="AM412" s="46">
        <v>1</v>
      </c>
      <c r="AN412" s="47">
        <f t="shared" si="113"/>
        <v>0</v>
      </c>
      <c r="AO412" s="48">
        <f t="shared" si="114"/>
        <v>1</v>
      </c>
    </row>
    <row r="413" spans="1:41" s="49" customFormat="1" x14ac:dyDescent="0.3">
      <c r="A413" s="30" t="s">
        <v>155</v>
      </c>
      <c r="B413" s="71" t="s">
        <v>241</v>
      </c>
      <c r="C413" s="69">
        <v>4.3394531249999995</v>
      </c>
      <c r="D413" s="69">
        <f t="shared" si="115"/>
        <v>3.7734375</v>
      </c>
      <c r="E413" s="31"/>
      <c r="F413" s="66">
        <f t="shared" si="103"/>
        <v>3.2074218750000001</v>
      </c>
      <c r="G413" s="68">
        <f t="shared" si="104"/>
        <v>1.0791763397175844</v>
      </c>
      <c r="H413" s="67">
        <f t="shared" si="105"/>
        <v>0.56601562500000002</v>
      </c>
      <c r="I413" s="66">
        <f t="shared" si="106"/>
        <v>4.027389423992612</v>
      </c>
      <c r="J413" s="32"/>
      <c r="K413" s="70">
        <f t="shared" si="107"/>
        <v>4.6314978375915032</v>
      </c>
      <c r="L413" s="56">
        <f t="shared" si="116"/>
        <v>0.29204471259150377</v>
      </c>
      <c r="M413" s="57">
        <f t="shared" si="117"/>
        <v>6.7299888759946871E-2</v>
      </c>
      <c r="N413" s="60"/>
      <c r="O413" s="70"/>
      <c r="P413" s="33"/>
      <c r="Q413" s="34">
        <v>0</v>
      </c>
      <c r="R413" s="61">
        <v>15.63</v>
      </c>
      <c r="S413" s="61">
        <v>18.214700000000001</v>
      </c>
      <c r="T413" s="35">
        <f t="shared" si="108"/>
        <v>0</v>
      </c>
      <c r="U413" s="53">
        <v>0.85</v>
      </c>
      <c r="V413" s="62">
        <v>94.6</v>
      </c>
      <c r="W413" s="62">
        <v>102.6</v>
      </c>
      <c r="X413" s="54">
        <f t="shared" si="109"/>
        <v>0.92188160676532771</v>
      </c>
      <c r="Y413" s="36">
        <v>0.03</v>
      </c>
      <c r="Z413" s="37">
        <v>91.3</v>
      </c>
      <c r="AA413" s="37">
        <v>102.4</v>
      </c>
      <c r="AB413" s="38">
        <f t="shared" si="110"/>
        <v>3.364731653888281E-2</v>
      </c>
      <c r="AC413" s="39">
        <v>0.12</v>
      </c>
      <c r="AD413" s="40">
        <v>98.7</v>
      </c>
      <c r="AE413" s="40">
        <v>101.7</v>
      </c>
      <c r="AF413" s="41">
        <f t="shared" si="111"/>
        <v>0.12364741641337385</v>
      </c>
      <c r="AG413" s="42">
        <v>0</v>
      </c>
      <c r="AH413" s="43">
        <v>119.6</v>
      </c>
      <c r="AI413" s="43">
        <v>155.19999999999999</v>
      </c>
      <c r="AJ413" s="44">
        <f t="shared" si="112"/>
        <v>0</v>
      </c>
      <c r="AK413" s="45">
        <v>0</v>
      </c>
      <c r="AL413" s="46">
        <v>1</v>
      </c>
      <c r="AM413" s="46">
        <v>1</v>
      </c>
      <c r="AN413" s="47">
        <f t="shared" si="113"/>
        <v>0</v>
      </c>
      <c r="AO413" s="48">
        <f t="shared" si="114"/>
        <v>1</v>
      </c>
    </row>
    <row r="414" spans="1:41" s="49" customFormat="1" x14ac:dyDescent="0.3">
      <c r="A414" s="30" t="s">
        <v>156</v>
      </c>
      <c r="B414" s="71" t="s">
        <v>241</v>
      </c>
      <c r="C414" s="69">
        <v>4.3394531249999995</v>
      </c>
      <c r="D414" s="69">
        <f t="shared" si="115"/>
        <v>3.7734375</v>
      </c>
      <c r="E414" s="31"/>
      <c r="F414" s="66">
        <f t="shared" si="103"/>
        <v>3.2074218750000001</v>
      </c>
      <c r="G414" s="68">
        <f t="shared" si="104"/>
        <v>1.0791763397175844</v>
      </c>
      <c r="H414" s="67">
        <f t="shared" si="105"/>
        <v>0.56601562500000002</v>
      </c>
      <c r="I414" s="66">
        <f t="shared" si="106"/>
        <v>4.027389423992612</v>
      </c>
      <c r="J414" s="32"/>
      <c r="K414" s="70">
        <f t="shared" si="107"/>
        <v>4.6314978375915032</v>
      </c>
      <c r="L414" s="56">
        <f t="shared" si="116"/>
        <v>0.29204471259150377</v>
      </c>
      <c r="M414" s="57">
        <f t="shared" si="117"/>
        <v>6.7299888759946871E-2</v>
      </c>
      <c r="N414" s="60"/>
      <c r="O414" s="70"/>
      <c r="P414" s="33"/>
      <c r="Q414" s="34">
        <v>0</v>
      </c>
      <c r="R414" s="61">
        <v>15.63</v>
      </c>
      <c r="S414" s="61">
        <v>18.214700000000001</v>
      </c>
      <c r="T414" s="35">
        <f t="shared" si="108"/>
        <v>0</v>
      </c>
      <c r="U414" s="53">
        <v>0.85</v>
      </c>
      <c r="V414" s="62">
        <v>94.6</v>
      </c>
      <c r="W414" s="62">
        <v>102.6</v>
      </c>
      <c r="X414" s="54">
        <f t="shared" si="109"/>
        <v>0.92188160676532771</v>
      </c>
      <c r="Y414" s="36">
        <v>0.03</v>
      </c>
      <c r="Z414" s="37">
        <v>91.3</v>
      </c>
      <c r="AA414" s="37">
        <v>102.4</v>
      </c>
      <c r="AB414" s="38">
        <f t="shared" si="110"/>
        <v>3.364731653888281E-2</v>
      </c>
      <c r="AC414" s="39">
        <v>0.12</v>
      </c>
      <c r="AD414" s="40">
        <v>98.7</v>
      </c>
      <c r="AE414" s="40">
        <v>101.7</v>
      </c>
      <c r="AF414" s="41">
        <f t="shared" si="111"/>
        <v>0.12364741641337385</v>
      </c>
      <c r="AG414" s="42">
        <v>0</v>
      </c>
      <c r="AH414" s="43">
        <v>119.6</v>
      </c>
      <c r="AI414" s="43">
        <v>155.19999999999999</v>
      </c>
      <c r="AJ414" s="44">
        <f t="shared" si="112"/>
        <v>0</v>
      </c>
      <c r="AK414" s="45">
        <v>0</v>
      </c>
      <c r="AL414" s="46">
        <v>1</v>
      </c>
      <c r="AM414" s="46">
        <v>1</v>
      </c>
      <c r="AN414" s="47">
        <f t="shared" si="113"/>
        <v>0</v>
      </c>
      <c r="AO414" s="48">
        <f t="shared" si="114"/>
        <v>1</v>
      </c>
    </row>
    <row r="415" spans="1:41" s="49" customFormat="1" x14ac:dyDescent="0.3">
      <c r="A415" s="30" t="s">
        <v>157</v>
      </c>
      <c r="B415" s="71" t="s">
        <v>241</v>
      </c>
      <c r="C415" s="69">
        <v>4.3394531249999995</v>
      </c>
      <c r="D415" s="69">
        <f t="shared" si="115"/>
        <v>3.7734375</v>
      </c>
      <c r="E415" s="31"/>
      <c r="F415" s="66">
        <f t="shared" si="103"/>
        <v>3.2074218750000001</v>
      </c>
      <c r="G415" s="68">
        <f t="shared" si="104"/>
        <v>1.0791763397175844</v>
      </c>
      <c r="H415" s="67">
        <f t="shared" si="105"/>
        <v>0.56601562500000002</v>
      </c>
      <c r="I415" s="66">
        <f t="shared" si="106"/>
        <v>4.027389423992612</v>
      </c>
      <c r="J415" s="32"/>
      <c r="K415" s="70">
        <f t="shared" si="107"/>
        <v>4.6314978375915032</v>
      </c>
      <c r="L415" s="56">
        <f t="shared" si="116"/>
        <v>0.29204471259150377</v>
      </c>
      <c r="M415" s="57">
        <f t="shared" si="117"/>
        <v>6.7299888759946871E-2</v>
      </c>
      <c r="N415" s="60"/>
      <c r="O415" s="70"/>
      <c r="P415" s="33"/>
      <c r="Q415" s="34">
        <v>0</v>
      </c>
      <c r="R415" s="61">
        <v>15.63</v>
      </c>
      <c r="S415" s="61">
        <v>18.214700000000001</v>
      </c>
      <c r="T415" s="35">
        <f t="shared" si="108"/>
        <v>0</v>
      </c>
      <c r="U415" s="53">
        <v>0.85</v>
      </c>
      <c r="V415" s="62">
        <v>94.6</v>
      </c>
      <c r="W415" s="62">
        <v>102.6</v>
      </c>
      <c r="X415" s="54">
        <f t="shared" si="109"/>
        <v>0.92188160676532771</v>
      </c>
      <c r="Y415" s="36">
        <v>0.03</v>
      </c>
      <c r="Z415" s="37">
        <v>91.3</v>
      </c>
      <c r="AA415" s="37">
        <v>102.4</v>
      </c>
      <c r="AB415" s="38">
        <f t="shared" si="110"/>
        <v>3.364731653888281E-2</v>
      </c>
      <c r="AC415" s="39">
        <v>0.12</v>
      </c>
      <c r="AD415" s="40">
        <v>98.7</v>
      </c>
      <c r="AE415" s="40">
        <v>101.7</v>
      </c>
      <c r="AF415" s="41">
        <f t="shared" si="111"/>
        <v>0.12364741641337385</v>
      </c>
      <c r="AG415" s="42">
        <v>0</v>
      </c>
      <c r="AH415" s="43">
        <v>119.6</v>
      </c>
      <c r="AI415" s="43">
        <v>155.19999999999999</v>
      </c>
      <c r="AJ415" s="44">
        <f t="shared" si="112"/>
        <v>0</v>
      </c>
      <c r="AK415" s="45">
        <v>0</v>
      </c>
      <c r="AL415" s="46">
        <v>1</v>
      </c>
      <c r="AM415" s="46">
        <v>1</v>
      </c>
      <c r="AN415" s="47">
        <f t="shared" si="113"/>
        <v>0</v>
      </c>
      <c r="AO415" s="48">
        <f t="shared" si="114"/>
        <v>1</v>
      </c>
    </row>
    <row r="416" spans="1:41" s="49" customFormat="1" x14ac:dyDescent="0.3">
      <c r="A416" s="30" t="s">
        <v>159</v>
      </c>
      <c r="B416" s="71" t="s">
        <v>241</v>
      </c>
      <c r="C416" s="69">
        <v>4.3394531249999995</v>
      </c>
      <c r="D416" s="69">
        <f t="shared" si="115"/>
        <v>3.7734375</v>
      </c>
      <c r="E416" s="31"/>
      <c r="F416" s="66">
        <f t="shared" si="103"/>
        <v>3.2074218750000001</v>
      </c>
      <c r="G416" s="68">
        <f t="shared" si="104"/>
        <v>1.0791763397175844</v>
      </c>
      <c r="H416" s="67">
        <f t="shared" si="105"/>
        <v>0.56601562500000002</v>
      </c>
      <c r="I416" s="66">
        <f t="shared" si="106"/>
        <v>4.027389423992612</v>
      </c>
      <c r="J416" s="32"/>
      <c r="K416" s="70">
        <f t="shared" si="107"/>
        <v>4.6314978375915032</v>
      </c>
      <c r="L416" s="56">
        <f t="shared" si="116"/>
        <v>0.29204471259150377</v>
      </c>
      <c r="M416" s="57">
        <f t="shared" si="117"/>
        <v>6.7299888759946871E-2</v>
      </c>
      <c r="N416" s="60"/>
      <c r="O416" s="70"/>
      <c r="P416" s="33"/>
      <c r="Q416" s="34">
        <v>0</v>
      </c>
      <c r="R416" s="61">
        <v>15.63</v>
      </c>
      <c r="S416" s="61">
        <v>18.214700000000001</v>
      </c>
      <c r="T416" s="35">
        <f t="shared" si="108"/>
        <v>0</v>
      </c>
      <c r="U416" s="53">
        <v>0.85</v>
      </c>
      <c r="V416" s="62">
        <v>94.6</v>
      </c>
      <c r="W416" s="62">
        <v>102.6</v>
      </c>
      <c r="X416" s="54">
        <f t="shared" si="109"/>
        <v>0.92188160676532771</v>
      </c>
      <c r="Y416" s="36">
        <v>0.03</v>
      </c>
      <c r="Z416" s="37">
        <v>91.3</v>
      </c>
      <c r="AA416" s="37">
        <v>102.4</v>
      </c>
      <c r="AB416" s="38">
        <f t="shared" si="110"/>
        <v>3.364731653888281E-2</v>
      </c>
      <c r="AC416" s="39">
        <v>0.12</v>
      </c>
      <c r="AD416" s="40">
        <v>98.7</v>
      </c>
      <c r="AE416" s="40">
        <v>101.7</v>
      </c>
      <c r="AF416" s="41">
        <f t="shared" si="111"/>
        <v>0.12364741641337385</v>
      </c>
      <c r="AG416" s="42">
        <v>0</v>
      </c>
      <c r="AH416" s="43">
        <v>119.6</v>
      </c>
      <c r="AI416" s="43">
        <v>155.19999999999999</v>
      </c>
      <c r="AJ416" s="44">
        <f t="shared" si="112"/>
        <v>0</v>
      </c>
      <c r="AK416" s="45">
        <v>0</v>
      </c>
      <c r="AL416" s="46">
        <v>1</v>
      </c>
      <c r="AM416" s="46">
        <v>1</v>
      </c>
      <c r="AN416" s="47">
        <f t="shared" si="113"/>
        <v>0</v>
      </c>
      <c r="AO416" s="48">
        <f t="shared" si="114"/>
        <v>1</v>
      </c>
    </row>
    <row r="417" spans="1:41" s="49" customFormat="1" x14ac:dyDescent="0.3">
      <c r="A417" s="30" t="s">
        <v>70</v>
      </c>
      <c r="B417" s="71" t="s">
        <v>241</v>
      </c>
      <c r="C417" s="69">
        <v>13.844591249999999</v>
      </c>
      <c r="D417" s="69">
        <f t="shared" si="115"/>
        <v>12.038774999999999</v>
      </c>
      <c r="E417" s="31"/>
      <c r="F417" s="66">
        <f t="shared" si="103"/>
        <v>10.23295875</v>
      </c>
      <c r="G417" s="68">
        <f t="shared" si="104"/>
        <v>1.0791763397175844</v>
      </c>
      <c r="H417" s="67">
        <f t="shared" si="105"/>
        <v>1.8058162499999999</v>
      </c>
      <c r="I417" s="66">
        <f t="shared" si="106"/>
        <v>12.848983218306028</v>
      </c>
      <c r="J417" s="32"/>
      <c r="K417" s="70">
        <f t="shared" si="107"/>
        <v>14.776330701051931</v>
      </c>
      <c r="L417" s="56">
        <f t="shared" si="116"/>
        <v>0.93173945105193212</v>
      </c>
      <c r="M417" s="57">
        <f t="shared" si="117"/>
        <v>6.729988875994676E-2</v>
      </c>
      <c r="N417" s="60"/>
      <c r="O417" s="70"/>
      <c r="P417" s="33"/>
      <c r="Q417" s="34">
        <v>0</v>
      </c>
      <c r="R417" s="61">
        <v>15.63</v>
      </c>
      <c r="S417" s="61">
        <v>18.214700000000001</v>
      </c>
      <c r="T417" s="35">
        <f t="shared" si="108"/>
        <v>0</v>
      </c>
      <c r="U417" s="53">
        <v>0.85</v>
      </c>
      <c r="V417" s="62">
        <v>94.6</v>
      </c>
      <c r="W417" s="62">
        <v>102.6</v>
      </c>
      <c r="X417" s="54">
        <f t="shared" si="109"/>
        <v>0.92188160676532771</v>
      </c>
      <c r="Y417" s="36">
        <v>0.03</v>
      </c>
      <c r="Z417" s="37">
        <v>91.3</v>
      </c>
      <c r="AA417" s="37">
        <v>102.4</v>
      </c>
      <c r="AB417" s="38">
        <f t="shared" si="110"/>
        <v>3.364731653888281E-2</v>
      </c>
      <c r="AC417" s="39">
        <v>0.12</v>
      </c>
      <c r="AD417" s="40">
        <v>98.7</v>
      </c>
      <c r="AE417" s="40">
        <v>101.7</v>
      </c>
      <c r="AF417" s="41">
        <f t="shared" si="111"/>
        <v>0.12364741641337385</v>
      </c>
      <c r="AG417" s="42">
        <v>0</v>
      </c>
      <c r="AH417" s="43">
        <v>119.6</v>
      </c>
      <c r="AI417" s="43">
        <v>155.19999999999999</v>
      </c>
      <c r="AJ417" s="44">
        <f t="shared" si="112"/>
        <v>0</v>
      </c>
      <c r="AK417" s="45">
        <v>0</v>
      </c>
      <c r="AL417" s="46">
        <v>1</v>
      </c>
      <c r="AM417" s="46">
        <v>1</v>
      </c>
      <c r="AN417" s="47">
        <f t="shared" si="113"/>
        <v>0</v>
      </c>
      <c r="AO417" s="48">
        <f t="shared" si="114"/>
        <v>1</v>
      </c>
    </row>
    <row r="418" spans="1:41" s="49" customFormat="1" x14ac:dyDescent="0.3">
      <c r="A418" s="30" t="s">
        <v>71</v>
      </c>
      <c r="B418" s="71" t="s">
        <v>241</v>
      </c>
      <c r="C418" s="69">
        <v>13.844591249999999</v>
      </c>
      <c r="D418" s="69">
        <f t="shared" si="115"/>
        <v>12.038774999999999</v>
      </c>
      <c r="E418" s="31"/>
      <c r="F418" s="66">
        <f t="shared" si="103"/>
        <v>10.23295875</v>
      </c>
      <c r="G418" s="68">
        <f t="shared" si="104"/>
        <v>1.0791763397175844</v>
      </c>
      <c r="H418" s="67">
        <f t="shared" si="105"/>
        <v>1.8058162499999999</v>
      </c>
      <c r="I418" s="66">
        <f t="shared" si="106"/>
        <v>12.848983218306028</v>
      </c>
      <c r="J418" s="32"/>
      <c r="K418" s="70">
        <f t="shared" si="107"/>
        <v>14.776330701051931</v>
      </c>
      <c r="L418" s="56">
        <f t="shared" si="116"/>
        <v>0.93173945105193212</v>
      </c>
      <c r="M418" s="57">
        <f t="shared" si="117"/>
        <v>6.729988875994676E-2</v>
      </c>
      <c r="N418" s="60"/>
      <c r="O418" s="70"/>
      <c r="P418" s="33"/>
      <c r="Q418" s="34">
        <v>0</v>
      </c>
      <c r="R418" s="61">
        <v>15.63</v>
      </c>
      <c r="S418" s="61">
        <v>18.214700000000001</v>
      </c>
      <c r="T418" s="35">
        <f t="shared" si="108"/>
        <v>0</v>
      </c>
      <c r="U418" s="53">
        <v>0.85</v>
      </c>
      <c r="V418" s="62">
        <v>94.6</v>
      </c>
      <c r="W418" s="62">
        <v>102.6</v>
      </c>
      <c r="X418" s="54">
        <f t="shared" si="109"/>
        <v>0.92188160676532771</v>
      </c>
      <c r="Y418" s="36">
        <v>0.03</v>
      </c>
      <c r="Z418" s="37">
        <v>91.3</v>
      </c>
      <c r="AA418" s="37">
        <v>102.4</v>
      </c>
      <c r="AB418" s="38">
        <f t="shared" si="110"/>
        <v>3.364731653888281E-2</v>
      </c>
      <c r="AC418" s="39">
        <v>0.12</v>
      </c>
      <c r="AD418" s="40">
        <v>98.7</v>
      </c>
      <c r="AE418" s="40">
        <v>101.7</v>
      </c>
      <c r="AF418" s="41">
        <f t="shared" si="111"/>
        <v>0.12364741641337385</v>
      </c>
      <c r="AG418" s="42">
        <v>0</v>
      </c>
      <c r="AH418" s="43">
        <v>119.6</v>
      </c>
      <c r="AI418" s="43">
        <v>155.19999999999999</v>
      </c>
      <c r="AJ418" s="44">
        <f t="shared" si="112"/>
        <v>0</v>
      </c>
      <c r="AK418" s="45">
        <v>0</v>
      </c>
      <c r="AL418" s="46">
        <v>1</v>
      </c>
      <c r="AM418" s="46">
        <v>1</v>
      </c>
      <c r="AN418" s="47">
        <f t="shared" si="113"/>
        <v>0</v>
      </c>
      <c r="AO418" s="48">
        <f t="shared" si="114"/>
        <v>1</v>
      </c>
    </row>
    <row r="419" spans="1:41" s="49" customFormat="1" x14ac:dyDescent="0.3">
      <c r="A419" s="30" t="s">
        <v>72</v>
      </c>
      <c r="B419" s="71" t="s">
        <v>241</v>
      </c>
      <c r="C419" s="69">
        <v>13.844591249999999</v>
      </c>
      <c r="D419" s="69">
        <f t="shared" si="115"/>
        <v>12.038774999999999</v>
      </c>
      <c r="E419" s="31"/>
      <c r="F419" s="66">
        <f t="shared" si="103"/>
        <v>10.23295875</v>
      </c>
      <c r="G419" s="68">
        <f t="shared" si="104"/>
        <v>1.0791763397175844</v>
      </c>
      <c r="H419" s="67">
        <f t="shared" si="105"/>
        <v>1.8058162499999999</v>
      </c>
      <c r="I419" s="66">
        <f t="shared" si="106"/>
        <v>12.848983218306028</v>
      </c>
      <c r="J419" s="32"/>
      <c r="K419" s="70">
        <f t="shared" si="107"/>
        <v>14.776330701051931</v>
      </c>
      <c r="L419" s="56">
        <f t="shared" si="116"/>
        <v>0.93173945105193212</v>
      </c>
      <c r="M419" s="57">
        <f t="shared" si="117"/>
        <v>6.729988875994676E-2</v>
      </c>
      <c r="N419" s="60"/>
      <c r="O419" s="70"/>
      <c r="P419" s="33"/>
      <c r="Q419" s="34">
        <v>0</v>
      </c>
      <c r="R419" s="61">
        <v>15.63</v>
      </c>
      <c r="S419" s="61">
        <v>18.214700000000001</v>
      </c>
      <c r="T419" s="35">
        <f t="shared" si="108"/>
        <v>0</v>
      </c>
      <c r="U419" s="53">
        <v>0.85</v>
      </c>
      <c r="V419" s="62">
        <v>94.6</v>
      </c>
      <c r="W419" s="62">
        <v>102.6</v>
      </c>
      <c r="X419" s="54">
        <f t="shared" si="109"/>
        <v>0.92188160676532771</v>
      </c>
      <c r="Y419" s="36">
        <v>0.03</v>
      </c>
      <c r="Z419" s="37">
        <v>91.3</v>
      </c>
      <c r="AA419" s="37">
        <v>102.4</v>
      </c>
      <c r="AB419" s="38">
        <f t="shared" si="110"/>
        <v>3.364731653888281E-2</v>
      </c>
      <c r="AC419" s="39">
        <v>0.12</v>
      </c>
      <c r="AD419" s="40">
        <v>98.7</v>
      </c>
      <c r="AE419" s="40">
        <v>101.7</v>
      </c>
      <c r="AF419" s="41">
        <f t="shared" si="111"/>
        <v>0.12364741641337385</v>
      </c>
      <c r="AG419" s="42">
        <v>0</v>
      </c>
      <c r="AH419" s="43">
        <v>119.6</v>
      </c>
      <c r="AI419" s="43">
        <v>155.19999999999999</v>
      </c>
      <c r="AJ419" s="44">
        <f t="shared" si="112"/>
        <v>0</v>
      </c>
      <c r="AK419" s="45">
        <v>0</v>
      </c>
      <c r="AL419" s="46">
        <v>1</v>
      </c>
      <c r="AM419" s="46">
        <v>1</v>
      </c>
      <c r="AN419" s="47">
        <f t="shared" si="113"/>
        <v>0</v>
      </c>
      <c r="AO419" s="48">
        <f t="shared" si="114"/>
        <v>1</v>
      </c>
    </row>
    <row r="420" spans="1:41" s="49" customFormat="1" x14ac:dyDescent="0.3">
      <c r="A420" s="30" t="s">
        <v>73</v>
      </c>
      <c r="B420" s="71" t="s">
        <v>241</v>
      </c>
      <c r="C420" s="69">
        <v>13.844591249999999</v>
      </c>
      <c r="D420" s="69">
        <f t="shared" si="115"/>
        <v>12.038774999999999</v>
      </c>
      <c r="E420" s="31"/>
      <c r="F420" s="66">
        <f t="shared" si="103"/>
        <v>10.23295875</v>
      </c>
      <c r="G420" s="68">
        <f t="shared" si="104"/>
        <v>1.0791763397175844</v>
      </c>
      <c r="H420" s="67">
        <f t="shared" si="105"/>
        <v>1.8058162499999999</v>
      </c>
      <c r="I420" s="66">
        <f t="shared" si="106"/>
        <v>12.848983218306028</v>
      </c>
      <c r="J420" s="32"/>
      <c r="K420" s="70">
        <f t="shared" si="107"/>
        <v>14.776330701051931</v>
      </c>
      <c r="L420" s="56">
        <f t="shared" si="116"/>
        <v>0.93173945105193212</v>
      </c>
      <c r="M420" s="57">
        <f t="shared" si="117"/>
        <v>6.729988875994676E-2</v>
      </c>
      <c r="N420" s="60"/>
      <c r="O420" s="70"/>
      <c r="P420" s="33"/>
      <c r="Q420" s="34">
        <v>0</v>
      </c>
      <c r="R420" s="61">
        <v>15.63</v>
      </c>
      <c r="S420" s="61">
        <v>18.214700000000001</v>
      </c>
      <c r="T420" s="35">
        <f t="shared" si="108"/>
        <v>0</v>
      </c>
      <c r="U420" s="53">
        <v>0.85</v>
      </c>
      <c r="V420" s="62">
        <v>94.6</v>
      </c>
      <c r="W420" s="62">
        <v>102.6</v>
      </c>
      <c r="X420" s="54">
        <f t="shared" si="109"/>
        <v>0.92188160676532771</v>
      </c>
      <c r="Y420" s="36">
        <v>0.03</v>
      </c>
      <c r="Z420" s="37">
        <v>91.3</v>
      </c>
      <c r="AA420" s="37">
        <v>102.4</v>
      </c>
      <c r="AB420" s="38">
        <f t="shared" si="110"/>
        <v>3.364731653888281E-2</v>
      </c>
      <c r="AC420" s="39">
        <v>0.12</v>
      </c>
      <c r="AD420" s="40">
        <v>98.7</v>
      </c>
      <c r="AE420" s="40">
        <v>101.7</v>
      </c>
      <c r="AF420" s="41">
        <f t="shared" si="111"/>
        <v>0.12364741641337385</v>
      </c>
      <c r="AG420" s="42">
        <v>0</v>
      </c>
      <c r="AH420" s="43">
        <v>119.6</v>
      </c>
      <c r="AI420" s="43">
        <v>155.19999999999999</v>
      </c>
      <c r="AJ420" s="44">
        <f t="shared" si="112"/>
        <v>0</v>
      </c>
      <c r="AK420" s="45">
        <v>0</v>
      </c>
      <c r="AL420" s="46">
        <v>1</v>
      </c>
      <c r="AM420" s="46">
        <v>1</v>
      </c>
      <c r="AN420" s="47">
        <f t="shared" si="113"/>
        <v>0</v>
      </c>
      <c r="AO420" s="48">
        <f t="shared" si="114"/>
        <v>1</v>
      </c>
    </row>
    <row r="421" spans="1:41" s="49" customFormat="1" x14ac:dyDescent="0.3">
      <c r="A421" s="30" t="s">
        <v>74</v>
      </c>
      <c r="B421" s="71" t="s">
        <v>241</v>
      </c>
      <c r="C421" s="69">
        <v>13.844591249999999</v>
      </c>
      <c r="D421" s="69">
        <f t="shared" si="115"/>
        <v>12.038774999999999</v>
      </c>
      <c r="E421" s="31"/>
      <c r="F421" s="66">
        <f t="shared" si="103"/>
        <v>10.23295875</v>
      </c>
      <c r="G421" s="68">
        <f t="shared" si="104"/>
        <v>1.0791763397175844</v>
      </c>
      <c r="H421" s="67">
        <f t="shared" si="105"/>
        <v>1.8058162499999999</v>
      </c>
      <c r="I421" s="66">
        <f t="shared" si="106"/>
        <v>12.848983218306028</v>
      </c>
      <c r="J421" s="32"/>
      <c r="K421" s="70">
        <f t="shared" si="107"/>
        <v>14.776330701051931</v>
      </c>
      <c r="L421" s="56">
        <f t="shared" si="116"/>
        <v>0.93173945105193212</v>
      </c>
      <c r="M421" s="57">
        <f t="shared" si="117"/>
        <v>6.729988875994676E-2</v>
      </c>
      <c r="N421" s="60"/>
      <c r="O421" s="70"/>
      <c r="P421" s="33"/>
      <c r="Q421" s="34">
        <v>0</v>
      </c>
      <c r="R421" s="61">
        <v>15.63</v>
      </c>
      <c r="S421" s="61">
        <v>18.214700000000001</v>
      </c>
      <c r="T421" s="35">
        <f t="shared" si="108"/>
        <v>0</v>
      </c>
      <c r="U421" s="53">
        <v>0.85</v>
      </c>
      <c r="V421" s="62">
        <v>94.6</v>
      </c>
      <c r="W421" s="62">
        <v>102.6</v>
      </c>
      <c r="X421" s="54">
        <f t="shared" si="109"/>
        <v>0.92188160676532771</v>
      </c>
      <c r="Y421" s="36">
        <v>0.03</v>
      </c>
      <c r="Z421" s="37">
        <v>91.3</v>
      </c>
      <c r="AA421" s="37">
        <v>102.4</v>
      </c>
      <c r="AB421" s="38">
        <f t="shared" si="110"/>
        <v>3.364731653888281E-2</v>
      </c>
      <c r="AC421" s="39">
        <v>0.12</v>
      </c>
      <c r="AD421" s="40">
        <v>98.7</v>
      </c>
      <c r="AE421" s="40">
        <v>101.7</v>
      </c>
      <c r="AF421" s="41">
        <f t="shared" si="111"/>
        <v>0.12364741641337385</v>
      </c>
      <c r="AG421" s="42">
        <v>0</v>
      </c>
      <c r="AH421" s="43">
        <v>119.6</v>
      </c>
      <c r="AI421" s="43">
        <v>155.19999999999999</v>
      </c>
      <c r="AJ421" s="44">
        <f t="shared" si="112"/>
        <v>0</v>
      </c>
      <c r="AK421" s="45">
        <v>0</v>
      </c>
      <c r="AL421" s="46">
        <v>1</v>
      </c>
      <c r="AM421" s="46">
        <v>1</v>
      </c>
      <c r="AN421" s="47">
        <f t="shared" si="113"/>
        <v>0</v>
      </c>
      <c r="AO421" s="48">
        <f t="shared" si="114"/>
        <v>1</v>
      </c>
    </row>
    <row r="422" spans="1:41" s="49" customFormat="1" x14ac:dyDescent="0.3">
      <c r="A422" s="30" t="s">
        <v>75</v>
      </c>
      <c r="B422" s="71" t="s">
        <v>241</v>
      </c>
      <c r="C422" s="69">
        <v>13.844591249999999</v>
      </c>
      <c r="D422" s="69">
        <f t="shared" si="115"/>
        <v>12.038774999999999</v>
      </c>
      <c r="E422" s="31"/>
      <c r="F422" s="66">
        <f t="shared" si="103"/>
        <v>10.23295875</v>
      </c>
      <c r="G422" s="68">
        <f t="shared" si="104"/>
        <v>1.0791763397175844</v>
      </c>
      <c r="H422" s="67">
        <f t="shared" si="105"/>
        <v>1.8058162499999999</v>
      </c>
      <c r="I422" s="66">
        <f t="shared" si="106"/>
        <v>12.848983218306028</v>
      </c>
      <c r="J422" s="32"/>
      <c r="K422" s="70">
        <f t="shared" si="107"/>
        <v>14.776330701051931</v>
      </c>
      <c r="L422" s="56">
        <f t="shared" si="116"/>
        <v>0.93173945105193212</v>
      </c>
      <c r="M422" s="57">
        <f t="shared" si="117"/>
        <v>6.729988875994676E-2</v>
      </c>
      <c r="N422" s="60"/>
      <c r="O422" s="70"/>
      <c r="P422" s="33"/>
      <c r="Q422" s="34">
        <v>0</v>
      </c>
      <c r="R422" s="61">
        <v>15.63</v>
      </c>
      <c r="S422" s="61">
        <v>18.214700000000001</v>
      </c>
      <c r="T422" s="35">
        <f t="shared" si="108"/>
        <v>0</v>
      </c>
      <c r="U422" s="53">
        <v>0.85</v>
      </c>
      <c r="V422" s="62">
        <v>94.6</v>
      </c>
      <c r="W422" s="62">
        <v>102.6</v>
      </c>
      <c r="X422" s="54">
        <f t="shared" si="109"/>
        <v>0.92188160676532771</v>
      </c>
      <c r="Y422" s="36">
        <v>0.03</v>
      </c>
      <c r="Z422" s="37">
        <v>91.3</v>
      </c>
      <c r="AA422" s="37">
        <v>102.4</v>
      </c>
      <c r="AB422" s="38">
        <f t="shared" si="110"/>
        <v>3.364731653888281E-2</v>
      </c>
      <c r="AC422" s="39">
        <v>0.12</v>
      </c>
      <c r="AD422" s="40">
        <v>98.7</v>
      </c>
      <c r="AE422" s="40">
        <v>101.7</v>
      </c>
      <c r="AF422" s="41">
        <f t="shared" si="111"/>
        <v>0.12364741641337385</v>
      </c>
      <c r="AG422" s="42">
        <v>0</v>
      </c>
      <c r="AH422" s="43">
        <v>119.6</v>
      </c>
      <c r="AI422" s="43">
        <v>155.19999999999999</v>
      </c>
      <c r="AJ422" s="44">
        <f t="shared" si="112"/>
        <v>0</v>
      </c>
      <c r="AK422" s="45">
        <v>0</v>
      </c>
      <c r="AL422" s="46">
        <v>1</v>
      </c>
      <c r="AM422" s="46">
        <v>1</v>
      </c>
      <c r="AN422" s="47">
        <f t="shared" si="113"/>
        <v>0</v>
      </c>
      <c r="AO422" s="48">
        <f t="shared" si="114"/>
        <v>1</v>
      </c>
    </row>
    <row r="423" spans="1:41" s="49" customFormat="1" x14ac:dyDescent="0.3">
      <c r="A423" s="30" t="s">
        <v>240</v>
      </c>
      <c r="B423" s="71" t="s">
        <v>241</v>
      </c>
      <c r="C423" s="69">
        <v>7.1514187499999995</v>
      </c>
      <c r="D423" s="69">
        <f t="shared" si="115"/>
        <v>6.2186250000000003</v>
      </c>
      <c r="E423" s="31"/>
      <c r="F423" s="66">
        <f t="shared" si="103"/>
        <v>5.2858312500000002</v>
      </c>
      <c r="G423" s="68">
        <f t="shared" si="104"/>
        <v>1.0791763397175844</v>
      </c>
      <c r="H423" s="67">
        <f t="shared" si="105"/>
        <v>0.93279374999999998</v>
      </c>
      <c r="I423" s="66">
        <f t="shared" si="106"/>
        <v>6.637137770739824</v>
      </c>
      <c r="J423" s="32"/>
      <c r="K423" s="70">
        <f t="shared" si="107"/>
        <v>7.6327084363507973</v>
      </c>
      <c r="L423" s="56">
        <f t="shared" si="116"/>
        <v>0.48128968635079783</v>
      </c>
      <c r="M423" s="57">
        <f t="shared" si="117"/>
        <v>6.7299888759946816E-2</v>
      </c>
      <c r="N423" s="60"/>
      <c r="O423" s="70"/>
      <c r="P423" s="33"/>
      <c r="Q423" s="34">
        <v>0</v>
      </c>
      <c r="R423" s="61">
        <v>15.63</v>
      </c>
      <c r="S423" s="61">
        <v>18.214700000000001</v>
      </c>
      <c r="T423" s="35">
        <f t="shared" si="108"/>
        <v>0</v>
      </c>
      <c r="U423" s="53">
        <v>0.85</v>
      </c>
      <c r="V423" s="62">
        <v>94.6</v>
      </c>
      <c r="W423" s="62">
        <v>102.6</v>
      </c>
      <c r="X423" s="54">
        <f t="shared" si="109"/>
        <v>0.92188160676532771</v>
      </c>
      <c r="Y423" s="36">
        <v>0.03</v>
      </c>
      <c r="Z423" s="37">
        <v>91.3</v>
      </c>
      <c r="AA423" s="37">
        <v>102.4</v>
      </c>
      <c r="AB423" s="38">
        <f t="shared" si="110"/>
        <v>3.364731653888281E-2</v>
      </c>
      <c r="AC423" s="39">
        <v>0.12</v>
      </c>
      <c r="AD423" s="40">
        <v>98.7</v>
      </c>
      <c r="AE423" s="40">
        <v>101.7</v>
      </c>
      <c r="AF423" s="41">
        <f t="shared" si="111"/>
        <v>0.12364741641337385</v>
      </c>
      <c r="AG423" s="42">
        <v>0</v>
      </c>
      <c r="AH423" s="43">
        <v>119.6</v>
      </c>
      <c r="AI423" s="43">
        <v>155.19999999999999</v>
      </c>
      <c r="AJ423" s="44">
        <f t="shared" si="112"/>
        <v>0</v>
      </c>
      <c r="AK423" s="45">
        <v>0</v>
      </c>
      <c r="AL423" s="46">
        <v>1</v>
      </c>
      <c r="AM423" s="46">
        <v>1</v>
      </c>
      <c r="AN423" s="47">
        <f t="shared" si="113"/>
        <v>0</v>
      </c>
      <c r="AO423" s="48">
        <f t="shared" si="114"/>
        <v>1</v>
      </c>
    </row>
    <row r="424" spans="1:41" s="49" customFormat="1" x14ac:dyDescent="0.3">
      <c r="A424" s="30" t="s">
        <v>76</v>
      </c>
      <c r="B424" s="71" t="s">
        <v>241</v>
      </c>
      <c r="C424" s="69">
        <v>7.7346412499999992</v>
      </c>
      <c r="D424" s="69">
        <f t="shared" si="115"/>
        <v>6.7257749999999996</v>
      </c>
      <c r="E424" s="31"/>
      <c r="F424" s="66">
        <f t="shared" si="103"/>
        <v>5.7169087499999991</v>
      </c>
      <c r="G424" s="68">
        <f t="shared" si="104"/>
        <v>1.0791763397175844</v>
      </c>
      <c r="H424" s="67">
        <f t="shared" si="105"/>
        <v>1.0088662499999999</v>
      </c>
      <c r="I424" s="66">
        <f t="shared" si="106"/>
        <v>7.1784189093244297</v>
      </c>
      <c r="J424" s="32"/>
      <c r="K424" s="70">
        <f t="shared" si="107"/>
        <v>8.2551817457230943</v>
      </c>
      <c r="L424" s="56">
        <f t="shared" si="116"/>
        <v>0.52054049572309502</v>
      </c>
      <c r="M424" s="57">
        <f t="shared" si="117"/>
        <v>6.7299888759946691E-2</v>
      </c>
      <c r="N424" s="60"/>
      <c r="O424" s="70"/>
      <c r="P424" s="33"/>
      <c r="Q424" s="34">
        <v>0</v>
      </c>
      <c r="R424" s="61">
        <v>15.63</v>
      </c>
      <c r="S424" s="61">
        <v>18.214700000000001</v>
      </c>
      <c r="T424" s="35">
        <f t="shared" si="108"/>
        <v>0</v>
      </c>
      <c r="U424" s="53">
        <v>0.85</v>
      </c>
      <c r="V424" s="62">
        <v>94.6</v>
      </c>
      <c r="W424" s="62">
        <v>102.6</v>
      </c>
      <c r="X424" s="54">
        <f t="shared" si="109"/>
        <v>0.92188160676532771</v>
      </c>
      <c r="Y424" s="36">
        <v>0.03</v>
      </c>
      <c r="Z424" s="37">
        <v>91.3</v>
      </c>
      <c r="AA424" s="37">
        <v>102.4</v>
      </c>
      <c r="AB424" s="38">
        <f t="shared" si="110"/>
        <v>3.364731653888281E-2</v>
      </c>
      <c r="AC424" s="39">
        <v>0.12</v>
      </c>
      <c r="AD424" s="40">
        <v>98.7</v>
      </c>
      <c r="AE424" s="40">
        <v>101.7</v>
      </c>
      <c r="AF424" s="41">
        <f t="shared" si="111"/>
        <v>0.12364741641337385</v>
      </c>
      <c r="AG424" s="42">
        <v>0</v>
      </c>
      <c r="AH424" s="43">
        <v>119.6</v>
      </c>
      <c r="AI424" s="43">
        <v>155.19999999999999</v>
      </c>
      <c r="AJ424" s="44">
        <f t="shared" si="112"/>
        <v>0</v>
      </c>
      <c r="AK424" s="45">
        <v>0</v>
      </c>
      <c r="AL424" s="46">
        <v>1</v>
      </c>
      <c r="AM424" s="46">
        <v>1</v>
      </c>
      <c r="AN424" s="47">
        <f t="shared" si="113"/>
        <v>0</v>
      </c>
      <c r="AO424" s="48">
        <f t="shared" si="114"/>
        <v>1</v>
      </c>
    </row>
    <row r="425" spans="1:41" s="49" customFormat="1" x14ac:dyDescent="0.3">
      <c r="A425" s="30" t="s">
        <v>77</v>
      </c>
      <c r="B425" s="71" t="s">
        <v>241</v>
      </c>
      <c r="C425" s="69">
        <v>10.997909999999999</v>
      </c>
      <c r="D425" s="69">
        <f t="shared" si="115"/>
        <v>9.5633999999999997</v>
      </c>
      <c r="E425" s="31"/>
      <c r="F425" s="66">
        <f t="shared" si="103"/>
        <v>8.1288900000000002</v>
      </c>
      <c r="G425" s="68">
        <f t="shared" si="104"/>
        <v>1.0791763397175844</v>
      </c>
      <c r="H425" s="67">
        <f t="shared" si="105"/>
        <v>1.43451</v>
      </c>
      <c r="I425" s="66">
        <f t="shared" si="106"/>
        <v>10.207015756166875</v>
      </c>
      <c r="J425" s="32"/>
      <c r="K425" s="70">
        <f t="shared" si="107"/>
        <v>11.738068119591905</v>
      </c>
      <c r="L425" s="56">
        <f t="shared" si="116"/>
        <v>0.74015811959190536</v>
      </c>
      <c r="M425" s="57">
        <f t="shared" si="117"/>
        <v>6.7299888759946705E-2</v>
      </c>
      <c r="N425" s="60"/>
      <c r="O425" s="70"/>
      <c r="P425" s="33"/>
      <c r="Q425" s="34">
        <v>0</v>
      </c>
      <c r="R425" s="61">
        <v>15.63</v>
      </c>
      <c r="S425" s="61">
        <v>18.214700000000001</v>
      </c>
      <c r="T425" s="35">
        <f t="shared" si="108"/>
        <v>0</v>
      </c>
      <c r="U425" s="53">
        <v>0.85</v>
      </c>
      <c r="V425" s="62">
        <v>94.6</v>
      </c>
      <c r="W425" s="62">
        <v>102.6</v>
      </c>
      <c r="X425" s="54">
        <f t="shared" si="109"/>
        <v>0.92188160676532771</v>
      </c>
      <c r="Y425" s="36">
        <v>0.03</v>
      </c>
      <c r="Z425" s="37">
        <v>91.3</v>
      </c>
      <c r="AA425" s="37">
        <v>102.4</v>
      </c>
      <c r="AB425" s="38">
        <f t="shared" si="110"/>
        <v>3.364731653888281E-2</v>
      </c>
      <c r="AC425" s="39">
        <v>0.12</v>
      </c>
      <c r="AD425" s="40">
        <v>98.7</v>
      </c>
      <c r="AE425" s="40">
        <v>101.7</v>
      </c>
      <c r="AF425" s="41">
        <f t="shared" si="111"/>
        <v>0.12364741641337385</v>
      </c>
      <c r="AG425" s="42">
        <v>0</v>
      </c>
      <c r="AH425" s="43">
        <v>119.6</v>
      </c>
      <c r="AI425" s="43">
        <v>155.19999999999999</v>
      </c>
      <c r="AJ425" s="44">
        <f t="shared" si="112"/>
        <v>0</v>
      </c>
      <c r="AK425" s="45">
        <v>0</v>
      </c>
      <c r="AL425" s="46">
        <v>1</v>
      </c>
      <c r="AM425" s="46">
        <v>1</v>
      </c>
      <c r="AN425" s="47">
        <f t="shared" si="113"/>
        <v>0</v>
      </c>
      <c r="AO425" s="48">
        <f t="shared" si="114"/>
        <v>1</v>
      </c>
    </row>
    <row r="426" spans="1:41" s="49" customFormat="1" x14ac:dyDescent="0.3">
      <c r="A426" s="30" t="s">
        <v>78</v>
      </c>
      <c r="B426" s="71" t="s">
        <v>241</v>
      </c>
      <c r="C426" s="69">
        <v>11.33118</v>
      </c>
      <c r="D426" s="69">
        <f t="shared" si="115"/>
        <v>9.8532000000000011</v>
      </c>
      <c r="E426" s="31"/>
      <c r="F426" s="66">
        <f t="shared" si="103"/>
        <v>8.3752200000000006</v>
      </c>
      <c r="G426" s="68">
        <f t="shared" si="104"/>
        <v>1.0791763397175844</v>
      </c>
      <c r="H426" s="67">
        <f t="shared" si="105"/>
        <v>1.4779800000000001</v>
      </c>
      <c r="I426" s="66">
        <f t="shared" si="106"/>
        <v>10.516319263929509</v>
      </c>
      <c r="J426" s="32"/>
      <c r="K426" s="70">
        <f t="shared" si="107"/>
        <v>12.093767153518934</v>
      </c>
      <c r="L426" s="56">
        <f t="shared" si="116"/>
        <v>0.76258715351893436</v>
      </c>
      <c r="M426" s="57">
        <f t="shared" si="117"/>
        <v>6.729988875994683E-2</v>
      </c>
      <c r="N426" s="60"/>
      <c r="O426" s="70"/>
      <c r="P426" s="33"/>
      <c r="Q426" s="34">
        <v>0</v>
      </c>
      <c r="R426" s="61">
        <v>15.63</v>
      </c>
      <c r="S426" s="61">
        <v>18.214700000000001</v>
      </c>
      <c r="T426" s="35">
        <f t="shared" si="108"/>
        <v>0</v>
      </c>
      <c r="U426" s="53">
        <v>0.85</v>
      </c>
      <c r="V426" s="62">
        <v>94.6</v>
      </c>
      <c r="W426" s="62">
        <v>102.6</v>
      </c>
      <c r="X426" s="54">
        <f t="shared" si="109"/>
        <v>0.92188160676532771</v>
      </c>
      <c r="Y426" s="36">
        <v>0.03</v>
      </c>
      <c r="Z426" s="37">
        <v>91.3</v>
      </c>
      <c r="AA426" s="37">
        <v>102.4</v>
      </c>
      <c r="AB426" s="38">
        <f t="shared" si="110"/>
        <v>3.364731653888281E-2</v>
      </c>
      <c r="AC426" s="39">
        <v>0.12</v>
      </c>
      <c r="AD426" s="40">
        <v>98.7</v>
      </c>
      <c r="AE426" s="40">
        <v>101.7</v>
      </c>
      <c r="AF426" s="41">
        <f t="shared" si="111"/>
        <v>0.12364741641337385</v>
      </c>
      <c r="AG426" s="42">
        <v>0</v>
      </c>
      <c r="AH426" s="43">
        <v>119.6</v>
      </c>
      <c r="AI426" s="43">
        <v>155.19999999999999</v>
      </c>
      <c r="AJ426" s="44">
        <f t="shared" si="112"/>
        <v>0</v>
      </c>
      <c r="AK426" s="45">
        <v>0</v>
      </c>
      <c r="AL426" s="46">
        <v>1</v>
      </c>
      <c r="AM426" s="46">
        <v>1</v>
      </c>
      <c r="AN426" s="47">
        <f t="shared" si="113"/>
        <v>0</v>
      </c>
      <c r="AO426" s="48">
        <f t="shared" si="114"/>
        <v>1</v>
      </c>
    </row>
    <row r="427" spans="1:41" s="49" customFormat="1" x14ac:dyDescent="0.3">
      <c r="A427" s="30" t="s">
        <v>79</v>
      </c>
      <c r="B427" s="71" t="s">
        <v>241</v>
      </c>
      <c r="C427" s="69">
        <v>11.483928749999999</v>
      </c>
      <c r="D427" s="69">
        <f t="shared" si="115"/>
        <v>9.9860249999999997</v>
      </c>
      <c r="E427" s="31"/>
      <c r="F427" s="66">
        <f t="shared" si="103"/>
        <v>8.488121249999999</v>
      </c>
      <c r="G427" s="68">
        <f t="shared" si="104"/>
        <v>1.0791763397175844</v>
      </c>
      <c r="H427" s="67">
        <f t="shared" si="105"/>
        <v>1.4979037499999999</v>
      </c>
      <c r="I427" s="66">
        <f t="shared" si="106"/>
        <v>10.658083371654048</v>
      </c>
      <c r="J427" s="32"/>
      <c r="K427" s="70">
        <f t="shared" si="107"/>
        <v>12.256795877402153</v>
      </c>
      <c r="L427" s="56">
        <f t="shared" si="116"/>
        <v>0.77286712740215435</v>
      </c>
      <c r="M427" s="57">
        <f t="shared" si="117"/>
        <v>6.729988875994676E-2</v>
      </c>
      <c r="N427" s="60"/>
      <c r="O427" s="70"/>
      <c r="P427" s="33"/>
      <c r="Q427" s="34">
        <v>0</v>
      </c>
      <c r="R427" s="61">
        <v>15.63</v>
      </c>
      <c r="S427" s="61">
        <v>18.214700000000001</v>
      </c>
      <c r="T427" s="35">
        <f t="shared" si="108"/>
        <v>0</v>
      </c>
      <c r="U427" s="53">
        <v>0.85</v>
      </c>
      <c r="V427" s="62">
        <v>94.6</v>
      </c>
      <c r="W427" s="62">
        <v>102.6</v>
      </c>
      <c r="X427" s="54">
        <f t="shared" si="109"/>
        <v>0.92188160676532771</v>
      </c>
      <c r="Y427" s="36">
        <v>0.03</v>
      </c>
      <c r="Z427" s="37">
        <v>91.3</v>
      </c>
      <c r="AA427" s="37">
        <v>102.4</v>
      </c>
      <c r="AB427" s="38">
        <f t="shared" si="110"/>
        <v>3.364731653888281E-2</v>
      </c>
      <c r="AC427" s="39">
        <v>0.12</v>
      </c>
      <c r="AD427" s="40">
        <v>98.7</v>
      </c>
      <c r="AE427" s="40">
        <v>101.7</v>
      </c>
      <c r="AF427" s="41">
        <f t="shared" si="111"/>
        <v>0.12364741641337385</v>
      </c>
      <c r="AG427" s="42">
        <v>0</v>
      </c>
      <c r="AH427" s="43">
        <v>119.6</v>
      </c>
      <c r="AI427" s="43">
        <v>155.19999999999999</v>
      </c>
      <c r="AJ427" s="44">
        <f t="shared" si="112"/>
        <v>0</v>
      </c>
      <c r="AK427" s="45">
        <v>0</v>
      </c>
      <c r="AL427" s="46">
        <v>1</v>
      </c>
      <c r="AM427" s="46">
        <v>1</v>
      </c>
      <c r="AN427" s="47">
        <f t="shared" si="113"/>
        <v>0</v>
      </c>
      <c r="AO427" s="48">
        <f t="shared" si="114"/>
        <v>1</v>
      </c>
    </row>
    <row r="428" spans="1:41" s="49" customFormat="1" x14ac:dyDescent="0.3">
      <c r="A428" s="30" t="s">
        <v>80</v>
      </c>
      <c r="B428" s="71" t="s">
        <v>241</v>
      </c>
      <c r="C428" s="69">
        <v>11.581132499999997</v>
      </c>
      <c r="D428" s="69">
        <f t="shared" si="115"/>
        <v>10.070549999999999</v>
      </c>
      <c r="E428" s="31"/>
      <c r="F428" s="66">
        <f t="shared" si="103"/>
        <v>8.5599674999999991</v>
      </c>
      <c r="G428" s="68">
        <f t="shared" si="104"/>
        <v>1.0791763397175844</v>
      </c>
      <c r="H428" s="67">
        <f t="shared" si="105"/>
        <v>1.5105824999999997</v>
      </c>
      <c r="I428" s="66">
        <f t="shared" si="106"/>
        <v>10.74829689475148</v>
      </c>
      <c r="J428" s="32"/>
      <c r="K428" s="70">
        <f t="shared" si="107"/>
        <v>12.360541428964201</v>
      </c>
      <c r="L428" s="56">
        <f t="shared" si="116"/>
        <v>0.77940892896420344</v>
      </c>
      <c r="M428" s="57">
        <f t="shared" si="117"/>
        <v>6.7299888759946719E-2</v>
      </c>
      <c r="N428" s="60"/>
      <c r="O428" s="70"/>
      <c r="P428" s="33"/>
      <c r="Q428" s="34">
        <v>0</v>
      </c>
      <c r="R428" s="61">
        <v>15.63</v>
      </c>
      <c r="S428" s="61">
        <v>18.214700000000001</v>
      </c>
      <c r="T428" s="35">
        <f t="shared" si="108"/>
        <v>0</v>
      </c>
      <c r="U428" s="53">
        <v>0.85</v>
      </c>
      <c r="V428" s="62">
        <v>94.6</v>
      </c>
      <c r="W428" s="62">
        <v>102.6</v>
      </c>
      <c r="X428" s="54">
        <f t="shared" si="109"/>
        <v>0.92188160676532771</v>
      </c>
      <c r="Y428" s="36">
        <v>0.03</v>
      </c>
      <c r="Z428" s="37">
        <v>91.3</v>
      </c>
      <c r="AA428" s="37">
        <v>102.4</v>
      </c>
      <c r="AB428" s="38">
        <f t="shared" si="110"/>
        <v>3.364731653888281E-2</v>
      </c>
      <c r="AC428" s="39">
        <v>0.12</v>
      </c>
      <c r="AD428" s="40">
        <v>98.7</v>
      </c>
      <c r="AE428" s="40">
        <v>101.7</v>
      </c>
      <c r="AF428" s="41">
        <f t="shared" si="111"/>
        <v>0.12364741641337385</v>
      </c>
      <c r="AG428" s="42">
        <v>0</v>
      </c>
      <c r="AH428" s="43">
        <v>119.6</v>
      </c>
      <c r="AI428" s="43">
        <v>155.19999999999999</v>
      </c>
      <c r="AJ428" s="44">
        <f t="shared" si="112"/>
        <v>0</v>
      </c>
      <c r="AK428" s="45">
        <v>0</v>
      </c>
      <c r="AL428" s="46">
        <v>1</v>
      </c>
      <c r="AM428" s="46">
        <v>1</v>
      </c>
      <c r="AN428" s="47">
        <f t="shared" si="113"/>
        <v>0</v>
      </c>
      <c r="AO428" s="48">
        <f t="shared" si="114"/>
        <v>1</v>
      </c>
    </row>
    <row r="429" spans="1:41" s="49" customFormat="1" x14ac:dyDescent="0.3">
      <c r="A429" s="30" t="s">
        <v>81</v>
      </c>
      <c r="B429" s="71" t="s">
        <v>241</v>
      </c>
      <c r="C429" s="69">
        <v>30.758043749999995</v>
      </c>
      <c r="D429" s="69">
        <f t="shared" si="115"/>
        <v>26.746124999999999</v>
      </c>
      <c r="E429" s="31"/>
      <c r="F429" s="66">
        <f t="shared" si="103"/>
        <v>22.73420625</v>
      </c>
      <c r="G429" s="68">
        <f t="shared" si="104"/>
        <v>1.0791763397175844</v>
      </c>
      <c r="H429" s="67">
        <f t="shared" si="105"/>
        <v>4.0119187499999995</v>
      </c>
      <c r="I429" s="66">
        <f t="shared" si="106"/>
        <v>28.546136237259631</v>
      </c>
      <c r="J429" s="32"/>
      <c r="K429" s="70">
        <f t="shared" si="107"/>
        <v>32.828056672848575</v>
      </c>
      <c r="L429" s="56">
        <f t="shared" si="116"/>
        <v>2.07001292284858</v>
      </c>
      <c r="M429" s="57">
        <f t="shared" si="117"/>
        <v>6.7299888759946913E-2</v>
      </c>
      <c r="N429" s="60"/>
      <c r="O429" s="70"/>
      <c r="P429" s="33"/>
      <c r="Q429" s="34">
        <v>0</v>
      </c>
      <c r="R429" s="61">
        <v>15.63</v>
      </c>
      <c r="S429" s="61">
        <v>18.214700000000001</v>
      </c>
      <c r="T429" s="35">
        <f t="shared" si="108"/>
        <v>0</v>
      </c>
      <c r="U429" s="53">
        <v>0.85</v>
      </c>
      <c r="V429" s="62">
        <v>94.6</v>
      </c>
      <c r="W429" s="62">
        <v>102.6</v>
      </c>
      <c r="X429" s="54">
        <f t="shared" si="109"/>
        <v>0.92188160676532771</v>
      </c>
      <c r="Y429" s="36">
        <v>0.03</v>
      </c>
      <c r="Z429" s="37">
        <v>91.3</v>
      </c>
      <c r="AA429" s="37">
        <v>102.4</v>
      </c>
      <c r="AB429" s="38">
        <f t="shared" si="110"/>
        <v>3.364731653888281E-2</v>
      </c>
      <c r="AC429" s="39">
        <v>0.12</v>
      </c>
      <c r="AD429" s="40">
        <v>98.7</v>
      </c>
      <c r="AE429" s="40">
        <v>101.7</v>
      </c>
      <c r="AF429" s="41">
        <f t="shared" si="111"/>
        <v>0.12364741641337385</v>
      </c>
      <c r="AG429" s="42">
        <v>0</v>
      </c>
      <c r="AH429" s="43">
        <v>119.6</v>
      </c>
      <c r="AI429" s="43">
        <v>155.19999999999999</v>
      </c>
      <c r="AJ429" s="44">
        <f t="shared" si="112"/>
        <v>0</v>
      </c>
      <c r="AK429" s="45">
        <v>0</v>
      </c>
      <c r="AL429" s="46">
        <v>1</v>
      </c>
      <c r="AM429" s="46">
        <v>1</v>
      </c>
      <c r="AN429" s="47">
        <f t="shared" si="113"/>
        <v>0</v>
      </c>
      <c r="AO429" s="48">
        <f t="shared" si="114"/>
        <v>1</v>
      </c>
    </row>
    <row r="430" spans="1:41" s="49" customFormat="1" x14ac:dyDescent="0.3">
      <c r="A430" s="30" t="s">
        <v>82</v>
      </c>
      <c r="B430" s="71" t="s">
        <v>241</v>
      </c>
      <c r="C430" s="69">
        <v>31.174631249999997</v>
      </c>
      <c r="D430" s="69">
        <f t="shared" si="115"/>
        <v>27.108374999999999</v>
      </c>
      <c r="E430" s="31"/>
      <c r="F430" s="66">
        <f t="shared" si="103"/>
        <v>23.042118749999997</v>
      </c>
      <c r="G430" s="68">
        <f t="shared" si="104"/>
        <v>1.0791763397175844</v>
      </c>
      <c r="H430" s="67">
        <f t="shared" si="105"/>
        <v>4.0662562499999995</v>
      </c>
      <c r="I430" s="66">
        <f t="shared" si="106"/>
        <v>28.932765621962918</v>
      </c>
      <c r="J430" s="32"/>
      <c r="K430" s="70">
        <f t="shared" si="107"/>
        <v>33.272680465257352</v>
      </c>
      <c r="L430" s="56">
        <f t="shared" si="116"/>
        <v>2.0980492152573547</v>
      </c>
      <c r="M430" s="57">
        <f t="shared" si="117"/>
        <v>6.7299888759946594E-2</v>
      </c>
      <c r="N430" s="60"/>
      <c r="O430" s="70"/>
      <c r="P430" s="33"/>
      <c r="Q430" s="34">
        <v>0</v>
      </c>
      <c r="R430" s="61">
        <v>15.63</v>
      </c>
      <c r="S430" s="61">
        <v>18.214700000000001</v>
      </c>
      <c r="T430" s="35">
        <f t="shared" si="108"/>
        <v>0</v>
      </c>
      <c r="U430" s="53">
        <v>0.85</v>
      </c>
      <c r="V430" s="62">
        <v>94.6</v>
      </c>
      <c r="W430" s="62">
        <v>102.6</v>
      </c>
      <c r="X430" s="54">
        <f t="shared" si="109"/>
        <v>0.92188160676532771</v>
      </c>
      <c r="Y430" s="36">
        <v>0.03</v>
      </c>
      <c r="Z430" s="37">
        <v>91.3</v>
      </c>
      <c r="AA430" s="37">
        <v>102.4</v>
      </c>
      <c r="AB430" s="38">
        <f t="shared" si="110"/>
        <v>3.364731653888281E-2</v>
      </c>
      <c r="AC430" s="39">
        <v>0.12</v>
      </c>
      <c r="AD430" s="40">
        <v>98.7</v>
      </c>
      <c r="AE430" s="40">
        <v>101.7</v>
      </c>
      <c r="AF430" s="41">
        <f t="shared" si="111"/>
        <v>0.12364741641337385</v>
      </c>
      <c r="AG430" s="42">
        <v>0</v>
      </c>
      <c r="AH430" s="43">
        <v>119.6</v>
      </c>
      <c r="AI430" s="43">
        <v>155.19999999999999</v>
      </c>
      <c r="AJ430" s="44">
        <f t="shared" si="112"/>
        <v>0</v>
      </c>
      <c r="AK430" s="45">
        <v>0</v>
      </c>
      <c r="AL430" s="46">
        <v>1</v>
      </c>
      <c r="AM430" s="46">
        <v>1</v>
      </c>
      <c r="AN430" s="47">
        <f t="shared" si="113"/>
        <v>0</v>
      </c>
      <c r="AO430" s="48">
        <f t="shared" si="114"/>
        <v>1</v>
      </c>
    </row>
    <row r="431" spans="1:41" s="49" customFormat="1" x14ac:dyDescent="0.3">
      <c r="A431" s="30" t="s">
        <v>83</v>
      </c>
      <c r="B431" s="71" t="s">
        <v>241</v>
      </c>
      <c r="C431" s="69">
        <v>31.730081250000001</v>
      </c>
      <c r="D431" s="69">
        <f t="shared" si="115"/>
        <v>27.591375000000003</v>
      </c>
      <c r="E431" s="31"/>
      <c r="F431" s="66">
        <f t="shared" si="103"/>
        <v>23.452668750000001</v>
      </c>
      <c r="G431" s="68">
        <f t="shared" si="104"/>
        <v>1.0791763397175844</v>
      </c>
      <c r="H431" s="67">
        <f t="shared" si="105"/>
        <v>4.1387062500000003</v>
      </c>
      <c r="I431" s="66">
        <f t="shared" si="106"/>
        <v>29.448271468233976</v>
      </c>
      <c r="J431" s="32"/>
      <c r="K431" s="70">
        <f t="shared" si="107"/>
        <v>33.865512188469069</v>
      </c>
      <c r="L431" s="56">
        <f t="shared" si="116"/>
        <v>2.1354309384690673</v>
      </c>
      <c r="M431" s="57">
        <f t="shared" si="117"/>
        <v>6.7299888759946594E-2</v>
      </c>
      <c r="N431" s="60"/>
      <c r="O431" s="70"/>
      <c r="P431" s="33"/>
      <c r="Q431" s="34">
        <v>0</v>
      </c>
      <c r="R431" s="61">
        <v>15.63</v>
      </c>
      <c r="S431" s="61">
        <v>18.214700000000001</v>
      </c>
      <c r="T431" s="35">
        <f t="shared" si="108"/>
        <v>0</v>
      </c>
      <c r="U431" s="53">
        <v>0.85</v>
      </c>
      <c r="V431" s="62">
        <v>94.6</v>
      </c>
      <c r="W431" s="62">
        <v>102.6</v>
      </c>
      <c r="X431" s="54">
        <f t="shared" si="109"/>
        <v>0.92188160676532771</v>
      </c>
      <c r="Y431" s="36">
        <v>0.03</v>
      </c>
      <c r="Z431" s="37">
        <v>91.3</v>
      </c>
      <c r="AA431" s="37">
        <v>102.4</v>
      </c>
      <c r="AB431" s="38">
        <f t="shared" si="110"/>
        <v>3.364731653888281E-2</v>
      </c>
      <c r="AC431" s="39">
        <v>0.12</v>
      </c>
      <c r="AD431" s="40">
        <v>98.7</v>
      </c>
      <c r="AE431" s="40">
        <v>101.7</v>
      </c>
      <c r="AF431" s="41">
        <f t="shared" si="111"/>
        <v>0.12364741641337385</v>
      </c>
      <c r="AG431" s="42">
        <v>0</v>
      </c>
      <c r="AH431" s="43">
        <v>119.6</v>
      </c>
      <c r="AI431" s="43">
        <v>155.19999999999999</v>
      </c>
      <c r="AJ431" s="44">
        <f t="shared" si="112"/>
        <v>0</v>
      </c>
      <c r="AK431" s="45">
        <v>0</v>
      </c>
      <c r="AL431" s="46">
        <v>1</v>
      </c>
      <c r="AM431" s="46">
        <v>1</v>
      </c>
      <c r="AN431" s="47">
        <f t="shared" si="113"/>
        <v>0</v>
      </c>
      <c r="AO431" s="48">
        <f t="shared" si="114"/>
        <v>1</v>
      </c>
    </row>
    <row r="432" spans="1:41" s="49" customFormat="1" x14ac:dyDescent="0.3">
      <c r="A432" s="30" t="s">
        <v>84</v>
      </c>
      <c r="B432" s="71" t="s">
        <v>241</v>
      </c>
      <c r="C432" s="69">
        <v>31.868943749999993</v>
      </c>
      <c r="D432" s="69">
        <f t="shared" si="115"/>
        <v>27.712124999999997</v>
      </c>
      <c r="E432" s="31"/>
      <c r="F432" s="66">
        <f t="shared" si="103"/>
        <v>23.555306249999997</v>
      </c>
      <c r="G432" s="68">
        <f t="shared" si="104"/>
        <v>1.0791763397175844</v>
      </c>
      <c r="H432" s="67">
        <f t="shared" si="105"/>
        <v>4.1568187499999993</v>
      </c>
      <c r="I432" s="66">
        <f t="shared" si="106"/>
        <v>29.577147929801736</v>
      </c>
      <c r="J432" s="32"/>
      <c r="K432" s="70">
        <f t="shared" si="107"/>
        <v>34.013720119271994</v>
      </c>
      <c r="L432" s="56">
        <f t="shared" si="116"/>
        <v>2.1447763692720017</v>
      </c>
      <c r="M432" s="57">
        <f t="shared" si="117"/>
        <v>6.7299888759946816E-2</v>
      </c>
      <c r="N432" s="60"/>
      <c r="O432" s="70"/>
      <c r="P432" s="33"/>
      <c r="Q432" s="34">
        <v>0</v>
      </c>
      <c r="R432" s="61">
        <v>15.63</v>
      </c>
      <c r="S432" s="61">
        <v>18.214700000000001</v>
      </c>
      <c r="T432" s="35">
        <f t="shared" si="108"/>
        <v>0</v>
      </c>
      <c r="U432" s="53">
        <v>0.85</v>
      </c>
      <c r="V432" s="62">
        <v>94.6</v>
      </c>
      <c r="W432" s="62">
        <v>102.6</v>
      </c>
      <c r="X432" s="54">
        <f t="shared" si="109"/>
        <v>0.92188160676532771</v>
      </c>
      <c r="Y432" s="36">
        <v>0.03</v>
      </c>
      <c r="Z432" s="37">
        <v>91.3</v>
      </c>
      <c r="AA432" s="37">
        <v>102.4</v>
      </c>
      <c r="AB432" s="38">
        <f t="shared" si="110"/>
        <v>3.364731653888281E-2</v>
      </c>
      <c r="AC432" s="39">
        <v>0.12</v>
      </c>
      <c r="AD432" s="40">
        <v>98.7</v>
      </c>
      <c r="AE432" s="40">
        <v>101.7</v>
      </c>
      <c r="AF432" s="41">
        <f t="shared" si="111"/>
        <v>0.12364741641337385</v>
      </c>
      <c r="AG432" s="42">
        <v>0</v>
      </c>
      <c r="AH432" s="43">
        <v>119.6</v>
      </c>
      <c r="AI432" s="43">
        <v>155.19999999999999</v>
      </c>
      <c r="AJ432" s="44">
        <f t="shared" si="112"/>
        <v>0</v>
      </c>
      <c r="AK432" s="45">
        <v>0</v>
      </c>
      <c r="AL432" s="46">
        <v>1</v>
      </c>
      <c r="AM432" s="46">
        <v>1</v>
      </c>
      <c r="AN432" s="47">
        <f t="shared" si="113"/>
        <v>0</v>
      </c>
      <c r="AO432" s="48">
        <f t="shared" si="114"/>
        <v>1</v>
      </c>
    </row>
    <row r="433" spans="1:41" s="49" customFormat="1" x14ac:dyDescent="0.3">
      <c r="A433" s="30" t="s">
        <v>85</v>
      </c>
      <c r="B433" s="71" t="s">
        <v>241</v>
      </c>
      <c r="C433" s="69">
        <v>33.257568749999997</v>
      </c>
      <c r="D433" s="69">
        <f t="shared" si="115"/>
        <v>28.919625</v>
      </c>
      <c r="E433" s="31"/>
      <c r="F433" s="66">
        <f t="shared" si="103"/>
        <v>24.581681249999999</v>
      </c>
      <c r="G433" s="68">
        <f t="shared" si="104"/>
        <v>1.0791763397175844</v>
      </c>
      <c r="H433" s="67">
        <f t="shared" si="105"/>
        <v>4.33794375</v>
      </c>
      <c r="I433" s="66">
        <f t="shared" si="106"/>
        <v>30.865912545479375</v>
      </c>
      <c r="J433" s="32"/>
      <c r="K433" s="70">
        <f t="shared" si="107"/>
        <v>35.495799427301279</v>
      </c>
      <c r="L433" s="56">
        <f t="shared" si="116"/>
        <v>2.2382306773012814</v>
      </c>
      <c r="M433" s="57">
        <f t="shared" si="117"/>
        <v>6.729988875994676E-2</v>
      </c>
      <c r="N433" s="60"/>
      <c r="O433" s="70"/>
      <c r="P433" s="33"/>
      <c r="Q433" s="34">
        <v>0</v>
      </c>
      <c r="R433" s="61">
        <v>15.63</v>
      </c>
      <c r="S433" s="61">
        <v>18.214700000000001</v>
      </c>
      <c r="T433" s="35">
        <f t="shared" si="108"/>
        <v>0</v>
      </c>
      <c r="U433" s="53">
        <v>0.85</v>
      </c>
      <c r="V433" s="62">
        <v>94.6</v>
      </c>
      <c r="W433" s="62">
        <v>102.6</v>
      </c>
      <c r="X433" s="54">
        <f t="shared" si="109"/>
        <v>0.92188160676532771</v>
      </c>
      <c r="Y433" s="36">
        <v>0.03</v>
      </c>
      <c r="Z433" s="37">
        <v>91.3</v>
      </c>
      <c r="AA433" s="37">
        <v>102.4</v>
      </c>
      <c r="AB433" s="38">
        <f t="shared" si="110"/>
        <v>3.364731653888281E-2</v>
      </c>
      <c r="AC433" s="39">
        <v>0.12</v>
      </c>
      <c r="AD433" s="40">
        <v>98.7</v>
      </c>
      <c r="AE433" s="40">
        <v>101.7</v>
      </c>
      <c r="AF433" s="41">
        <f t="shared" si="111"/>
        <v>0.12364741641337385</v>
      </c>
      <c r="AG433" s="42">
        <v>0</v>
      </c>
      <c r="AH433" s="43">
        <v>119.6</v>
      </c>
      <c r="AI433" s="43">
        <v>155.19999999999999</v>
      </c>
      <c r="AJ433" s="44">
        <f t="shared" si="112"/>
        <v>0</v>
      </c>
      <c r="AK433" s="45">
        <v>0</v>
      </c>
      <c r="AL433" s="46">
        <v>1</v>
      </c>
      <c r="AM433" s="46">
        <v>1</v>
      </c>
      <c r="AN433" s="47">
        <f t="shared" si="113"/>
        <v>0</v>
      </c>
      <c r="AO433" s="48">
        <f t="shared" si="114"/>
        <v>1</v>
      </c>
    </row>
    <row r="434" spans="1:41" s="49" customFormat="1" x14ac:dyDescent="0.3">
      <c r="A434" s="30" t="s">
        <v>86</v>
      </c>
      <c r="B434" s="71" t="s">
        <v>241</v>
      </c>
      <c r="C434" s="69">
        <v>36.034818749999992</v>
      </c>
      <c r="D434" s="69">
        <f t="shared" si="115"/>
        <v>31.334624999999996</v>
      </c>
      <c r="E434" s="31"/>
      <c r="F434" s="66">
        <f t="shared" si="103"/>
        <v>26.634431249999995</v>
      </c>
      <c r="G434" s="68">
        <f t="shared" si="104"/>
        <v>1.0791763397175844</v>
      </c>
      <c r="H434" s="67">
        <f t="shared" si="105"/>
        <v>4.7001937499999995</v>
      </c>
      <c r="I434" s="66">
        <f t="shared" si="106"/>
        <v>33.443441776834639</v>
      </c>
      <c r="J434" s="32"/>
      <c r="K434" s="70">
        <f t="shared" si="107"/>
        <v>38.459958043359833</v>
      </c>
      <c r="L434" s="56">
        <f t="shared" si="116"/>
        <v>2.425139293359841</v>
      </c>
      <c r="M434" s="57">
        <f t="shared" si="117"/>
        <v>6.7299888759946705E-2</v>
      </c>
      <c r="N434" s="60"/>
      <c r="O434" s="70"/>
      <c r="P434" s="33"/>
      <c r="Q434" s="34">
        <v>0</v>
      </c>
      <c r="R434" s="61">
        <v>15.63</v>
      </c>
      <c r="S434" s="61">
        <v>18.214700000000001</v>
      </c>
      <c r="T434" s="35">
        <f t="shared" si="108"/>
        <v>0</v>
      </c>
      <c r="U434" s="53">
        <v>0.85</v>
      </c>
      <c r="V434" s="62">
        <v>94.6</v>
      </c>
      <c r="W434" s="62">
        <v>102.6</v>
      </c>
      <c r="X434" s="54">
        <f t="shared" si="109"/>
        <v>0.92188160676532771</v>
      </c>
      <c r="Y434" s="36">
        <v>0.03</v>
      </c>
      <c r="Z434" s="37">
        <v>91.3</v>
      </c>
      <c r="AA434" s="37">
        <v>102.4</v>
      </c>
      <c r="AB434" s="38">
        <f t="shared" si="110"/>
        <v>3.364731653888281E-2</v>
      </c>
      <c r="AC434" s="39">
        <v>0.12</v>
      </c>
      <c r="AD434" s="40">
        <v>98.7</v>
      </c>
      <c r="AE434" s="40">
        <v>101.7</v>
      </c>
      <c r="AF434" s="41">
        <f t="shared" si="111"/>
        <v>0.12364741641337385</v>
      </c>
      <c r="AG434" s="42">
        <v>0</v>
      </c>
      <c r="AH434" s="43">
        <v>119.6</v>
      </c>
      <c r="AI434" s="43">
        <v>155.19999999999999</v>
      </c>
      <c r="AJ434" s="44">
        <f t="shared" si="112"/>
        <v>0</v>
      </c>
      <c r="AK434" s="45">
        <v>0</v>
      </c>
      <c r="AL434" s="46">
        <v>1</v>
      </c>
      <c r="AM434" s="46">
        <v>1</v>
      </c>
      <c r="AN434" s="47">
        <f t="shared" si="113"/>
        <v>0</v>
      </c>
      <c r="AO434" s="48">
        <f t="shared" si="114"/>
        <v>1</v>
      </c>
    </row>
    <row r="435" spans="1:41" s="49" customFormat="1" x14ac:dyDescent="0.3">
      <c r="A435" s="30" t="s">
        <v>87</v>
      </c>
      <c r="B435" s="71" t="s">
        <v>241</v>
      </c>
      <c r="C435" s="69">
        <v>24.300937499999996</v>
      </c>
      <c r="D435" s="69">
        <f t="shared" si="115"/>
        <v>21.131249999999998</v>
      </c>
      <c r="E435" s="31"/>
      <c r="F435" s="66">
        <f t="shared" si="103"/>
        <v>17.961562499999999</v>
      </c>
      <c r="G435" s="68">
        <f t="shared" si="104"/>
        <v>1.0791763397175844</v>
      </c>
      <c r="H435" s="67">
        <f t="shared" si="105"/>
        <v>3.1696874999999998</v>
      </c>
      <c r="I435" s="66">
        <f t="shared" si="106"/>
        <v>22.553380774358622</v>
      </c>
      <c r="J435" s="32"/>
      <c r="K435" s="70">
        <f t="shared" si="107"/>
        <v>25.936387890512414</v>
      </c>
      <c r="L435" s="56">
        <f t="shared" si="116"/>
        <v>1.6354503905124176</v>
      </c>
      <c r="M435" s="57">
        <f t="shared" si="117"/>
        <v>6.7299888759946719E-2</v>
      </c>
      <c r="N435" s="60"/>
      <c r="O435" s="70"/>
      <c r="P435" s="33"/>
      <c r="Q435" s="34">
        <v>0</v>
      </c>
      <c r="R435" s="61">
        <v>15.63</v>
      </c>
      <c r="S435" s="61">
        <v>18.214700000000001</v>
      </c>
      <c r="T435" s="35">
        <f t="shared" si="108"/>
        <v>0</v>
      </c>
      <c r="U435" s="53">
        <v>0.85</v>
      </c>
      <c r="V435" s="62">
        <v>94.6</v>
      </c>
      <c r="W435" s="62">
        <v>102.6</v>
      </c>
      <c r="X435" s="54">
        <f t="shared" si="109"/>
        <v>0.92188160676532771</v>
      </c>
      <c r="Y435" s="36">
        <v>0.03</v>
      </c>
      <c r="Z435" s="37">
        <v>91.3</v>
      </c>
      <c r="AA435" s="37">
        <v>102.4</v>
      </c>
      <c r="AB435" s="38">
        <f t="shared" si="110"/>
        <v>3.364731653888281E-2</v>
      </c>
      <c r="AC435" s="39">
        <v>0.12</v>
      </c>
      <c r="AD435" s="40">
        <v>98.7</v>
      </c>
      <c r="AE435" s="40">
        <v>101.7</v>
      </c>
      <c r="AF435" s="41">
        <f t="shared" si="111"/>
        <v>0.12364741641337385</v>
      </c>
      <c r="AG435" s="42">
        <v>0</v>
      </c>
      <c r="AH435" s="43">
        <v>119.6</v>
      </c>
      <c r="AI435" s="43">
        <v>155.19999999999999</v>
      </c>
      <c r="AJ435" s="44">
        <f t="shared" si="112"/>
        <v>0</v>
      </c>
      <c r="AK435" s="45">
        <v>0</v>
      </c>
      <c r="AL435" s="46">
        <v>1</v>
      </c>
      <c r="AM435" s="46">
        <v>1</v>
      </c>
      <c r="AN435" s="47">
        <f t="shared" si="113"/>
        <v>0</v>
      </c>
      <c r="AO435" s="48">
        <f t="shared" si="114"/>
        <v>1</v>
      </c>
    </row>
    <row r="436" spans="1:41" s="49" customFormat="1" x14ac:dyDescent="0.3">
      <c r="A436" s="30" t="s">
        <v>166</v>
      </c>
      <c r="B436" s="71" t="s">
        <v>241</v>
      </c>
      <c r="C436" s="69">
        <v>24.300937499999996</v>
      </c>
      <c r="D436" s="69">
        <f t="shared" si="115"/>
        <v>21.131249999999998</v>
      </c>
      <c r="E436" s="31"/>
      <c r="F436" s="66">
        <f t="shared" si="103"/>
        <v>17.961562499999999</v>
      </c>
      <c r="G436" s="68">
        <f t="shared" si="104"/>
        <v>1.0791763397175844</v>
      </c>
      <c r="H436" s="67">
        <f t="shared" si="105"/>
        <v>3.1696874999999998</v>
      </c>
      <c r="I436" s="66">
        <f t="shared" si="106"/>
        <v>22.553380774358622</v>
      </c>
      <c r="J436" s="32"/>
      <c r="K436" s="70">
        <f t="shared" si="107"/>
        <v>25.936387890512414</v>
      </c>
      <c r="L436" s="56">
        <f t="shared" si="116"/>
        <v>1.6354503905124176</v>
      </c>
      <c r="M436" s="57">
        <f t="shared" si="117"/>
        <v>6.7299888759946719E-2</v>
      </c>
      <c r="N436" s="60"/>
      <c r="O436" s="70"/>
      <c r="P436" s="33"/>
      <c r="Q436" s="34">
        <v>0</v>
      </c>
      <c r="R436" s="61">
        <v>15.63</v>
      </c>
      <c r="S436" s="61">
        <v>18.214700000000001</v>
      </c>
      <c r="T436" s="35">
        <f t="shared" si="108"/>
        <v>0</v>
      </c>
      <c r="U436" s="53">
        <v>0.85</v>
      </c>
      <c r="V436" s="62">
        <v>94.6</v>
      </c>
      <c r="W436" s="62">
        <v>102.6</v>
      </c>
      <c r="X436" s="54">
        <f t="shared" si="109"/>
        <v>0.92188160676532771</v>
      </c>
      <c r="Y436" s="36">
        <v>0.03</v>
      </c>
      <c r="Z436" s="37">
        <v>91.3</v>
      </c>
      <c r="AA436" s="37">
        <v>102.4</v>
      </c>
      <c r="AB436" s="38">
        <f t="shared" si="110"/>
        <v>3.364731653888281E-2</v>
      </c>
      <c r="AC436" s="39">
        <v>0.12</v>
      </c>
      <c r="AD436" s="40">
        <v>98.7</v>
      </c>
      <c r="AE436" s="40">
        <v>101.7</v>
      </c>
      <c r="AF436" s="41">
        <f t="shared" si="111"/>
        <v>0.12364741641337385</v>
      </c>
      <c r="AG436" s="42">
        <v>0</v>
      </c>
      <c r="AH436" s="43">
        <v>119.6</v>
      </c>
      <c r="AI436" s="43">
        <v>155.19999999999999</v>
      </c>
      <c r="AJ436" s="44">
        <f t="shared" si="112"/>
        <v>0</v>
      </c>
      <c r="AK436" s="45">
        <v>0</v>
      </c>
      <c r="AL436" s="46">
        <v>1</v>
      </c>
      <c r="AM436" s="46">
        <v>1</v>
      </c>
      <c r="AN436" s="47">
        <f t="shared" si="113"/>
        <v>0</v>
      </c>
      <c r="AO436" s="48">
        <f t="shared" si="114"/>
        <v>1</v>
      </c>
    </row>
    <row r="437" spans="1:41" s="49" customFormat="1" x14ac:dyDescent="0.3">
      <c r="A437" s="30" t="s">
        <v>167</v>
      </c>
      <c r="B437" s="71" t="s">
        <v>241</v>
      </c>
      <c r="C437" s="69">
        <v>24.300937499999996</v>
      </c>
      <c r="D437" s="69">
        <f t="shared" si="115"/>
        <v>21.131249999999998</v>
      </c>
      <c r="E437" s="31"/>
      <c r="F437" s="66">
        <f t="shared" si="103"/>
        <v>17.961562499999999</v>
      </c>
      <c r="G437" s="68">
        <f t="shared" si="104"/>
        <v>1.0791763397175844</v>
      </c>
      <c r="H437" s="67">
        <f t="shared" si="105"/>
        <v>3.1696874999999998</v>
      </c>
      <c r="I437" s="66">
        <f t="shared" si="106"/>
        <v>22.553380774358622</v>
      </c>
      <c r="J437" s="32"/>
      <c r="K437" s="70">
        <f t="shared" si="107"/>
        <v>25.936387890512414</v>
      </c>
      <c r="L437" s="56">
        <f t="shared" si="116"/>
        <v>1.6354503905124176</v>
      </c>
      <c r="M437" s="57">
        <f t="shared" si="117"/>
        <v>6.7299888759946719E-2</v>
      </c>
      <c r="N437" s="60"/>
      <c r="O437" s="70"/>
      <c r="P437" s="33"/>
      <c r="Q437" s="34">
        <v>0</v>
      </c>
      <c r="R437" s="61">
        <v>15.63</v>
      </c>
      <c r="S437" s="61">
        <v>18.214700000000001</v>
      </c>
      <c r="T437" s="35">
        <f t="shared" si="108"/>
        <v>0</v>
      </c>
      <c r="U437" s="53">
        <v>0.85</v>
      </c>
      <c r="V437" s="62">
        <v>94.6</v>
      </c>
      <c r="W437" s="62">
        <v>102.6</v>
      </c>
      <c r="X437" s="54">
        <f t="shared" si="109"/>
        <v>0.92188160676532771</v>
      </c>
      <c r="Y437" s="36">
        <v>0.03</v>
      </c>
      <c r="Z437" s="37">
        <v>91.3</v>
      </c>
      <c r="AA437" s="37">
        <v>102.4</v>
      </c>
      <c r="AB437" s="38">
        <f t="shared" si="110"/>
        <v>3.364731653888281E-2</v>
      </c>
      <c r="AC437" s="39">
        <v>0.12</v>
      </c>
      <c r="AD437" s="40">
        <v>98.7</v>
      </c>
      <c r="AE437" s="40">
        <v>101.7</v>
      </c>
      <c r="AF437" s="41">
        <f t="shared" si="111"/>
        <v>0.12364741641337385</v>
      </c>
      <c r="AG437" s="42">
        <v>0</v>
      </c>
      <c r="AH437" s="43">
        <v>119.6</v>
      </c>
      <c r="AI437" s="43">
        <v>155.19999999999999</v>
      </c>
      <c r="AJ437" s="44">
        <f t="shared" si="112"/>
        <v>0</v>
      </c>
      <c r="AK437" s="45">
        <v>0</v>
      </c>
      <c r="AL437" s="46">
        <v>1</v>
      </c>
      <c r="AM437" s="46">
        <v>1</v>
      </c>
      <c r="AN437" s="47">
        <f t="shared" si="113"/>
        <v>0</v>
      </c>
      <c r="AO437" s="48">
        <f t="shared" si="114"/>
        <v>1</v>
      </c>
    </row>
    <row r="438" spans="1:41" s="49" customFormat="1" x14ac:dyDescent="0.3">
      <c r="A438" s="30" t="s">
        <v>168</v>
      </c>
      <c r="B438" s="71" t="s">
        <v>241</v>
      </c>
      <c r="C438" s="69">
        <v>24.300937499999996</v>
      </c>
      <c r="D438" s="69">
        <f t="shared" si="115"/>
        <v>21.131249999999998</v>
      </c>
      <c r="E438" s="31"/>
      <c r="F438" s="66">
        <f t="shared" si="103"/>
        <v>17.961562499999999</v>
      </c>
      <c r="G438" s="68">
        <f t="shared" si="104"/>
        <v>1.0791763397175844</v>
      </c>
      <c r="H438" s="67">
        <f t="shared" si="105"/>
        <v>3.1696874999999998</v>
      </c>
      <c r="I438" s="66">
        <f t="shared" si="106"/>
        <v>22.553380774358622</v>
      </c>
      <c r="J438" s="32"/>
      <c r="K438" s="70">
        <f t="shared" si="107"/>
        <v>25.936387890512414</v>
      </c>
      <c r="L438" s="56">
        <f t="shared" si="116"/>
        <v>1.6354503905124176</v>
      </c>
      <c r="M438" s="57">
        <f t="shared" si="117"/>
        <v>6.7299888759946719E-2</v>
      </c>
      <c r="N438" s="60"/>
      <c r="O438" s="70"/>
      <c r="P438" s="33"/>
      <c r="Q438" s="34">
        <v>0</v>
      </c>
      <c r="R438" s="61">
        <v>15.63</v>
      </c>
      <c r="S438" s="61">
        <v>18.214700000000001</v>
      </c>
      <c r="T438" s="35">
        <f t="shared" si="108"/>
        <v>0</v>
      </c>
      <c r="U438" s="53">
        <v>0.85</v>
      </c>
      <c r="V438" s="62">
        <v>94.6</v>
      </c>
      <c r="W438" s="62">
        <v>102.6</v>
      </c>
      <c r="X438" s="54">
        <f t="shared" si="109"/>
        <v>0.92188160676532771</v>
      </c>
      <c r="Y438" s="36">
        <v>0.03</v>
      </c>
      <c r="Z438" s="37">
        <v>91.3</v>
      </c>
      <c r="AA438" s="37">
        <v>102.4</v>
      </c>
      <c r="AB438" s="38">
        <f t="shared" si="110"/>
        <v>3.364731653888281E-2</v>
      </c>
      <c r="AC438" s="39">
        <v>0.12</v>
      </c>
      <c r="AD438" s="40">
        <v>98.7</v>
      </c>
      <c r="AE438" s="40">
        <v>101.7</v>
      </c>
      <c r="AF438" s="41">
        <f t="shared" si="111"/>
        <v>0.12364741641337385</v>
      </c>
      <c r="AG438" s="42">
        <v>0</v>
      </c>
      <c r="AH438" s="43">
        <v>119.6</v>
      </c>
      <c r="AI438" s="43">
        <v>155.19999999999999</v>
      </c>
      <c r="AJ438" s="44">
        <f t="shared" si="112"/>
        <v>0</v>
      </c>
      <c r="AK438" s="45">
        <v>0</v>
      </c>
      <c r="AL438" s="46">
        <v>1</v>
      </c>
      <c r="AM438" s="46">
        <v>1</v>
      </c>
      <c r="AN438" s="47">
        <f t="shared" si="113"/>
        <v>0</v>
      </c>
      <c r="AO438" s="48">
        <f t="shared" si="114"/>
        <v>1</v>
      </c>
    </row>
    <row r="439" spans="1:41" s="49" customFormat="1" x14ac:dyDescent="0.3">
      <c r="A439" s="30" t="s">
        <v>169</v>
      </c>
      <c r="B439" s="71" t="s">
        <v>241</v>
      </c>
      <c r="C439" s="69">
        <v>24.300937499999996</v>
      </c>
      <c r="D439" s="69">
        <f t="shared" si="115"/>
        <v>21.131249999999998</v>
      </c>
      <c r="E439" s="31"/>
      <c r="F439" s="66">
        <f t="shared" si="103"/>
        <v>17.961562499999999</v>
      </c>
      <c r="G439" s="68">
        <f t="shared" si="104"/>
        <v>1.0791763397175844</v>
      </c>
      <c r="H439" s="67">
        <f t="shared" si="105"/>
        <v>3.1696874999999998</v>
      </c>
      <c r="I439" s="66">
        <f t="shared" si="106"/>
        <v>22.553380774358622</v>
      </c>
      <c r="J439" s="32"/>
      <c r="K439" s="70">
        <f t="shared" si="107"/>
        <v>25.936387890512414</v>
      </c>
      <c r="L439" s="56">
        <f t="shared" si="116"/>
        <v>1.6354503905124176</v>
      </c>
      <c r="M439" s="57">
        <f t="shared" si="117"/>
        <v>6.7299888759946719E-2</v>
      </c>
      <c r="N439" s="60"/>
      <c r="O439" s="70"/>
      <c r="P439" s="33"/>
      <c r="Q439" s="34">
        <v>0</v>
      </c>
      <c r="R439" s="61">
        <v>15.63</v>
      </c>
      <c r="S439" s="61">
        <v>18.214700000000001</v>
      </c>
      <c r="T439" s="35">
        <f t="shared" si="108"/>
        <v>0</v>
      </c>
      <c r="U439" s="53">
        <v>0.85</v>
      </c>
      <c r="V439" s="62">
        <v>94.6</v>
      </c>
      <c r="W439" s="62">
        <v>102.6</v>
      </c>
      <c r="X439" s="54">
        <f t="shared" si="109"/>
        <v>0.92188160676532771</v>
      </c>
      <c r="Y439" s="36">
        <v>0.03</v>
      </c>
      <c r="Z439" s="37">
        <v>91.3</v>
      </c>
      <c r="AA439" s="37">
        <v>102.4</v>
      </c>
      <c r="AB439" s="38">
        <f t="shared" si="110"/>
        <v>3.364731653888281E-2</v>
      </c>
      <c r="AC439" s="39">
        <v>0.12</v>
      </c>
      <c r="AD439" s="40">
        <v>98.7</v>
      </c>
      <c r="AE439" s="40">
        <v>101.7</v>
      </c>
      <c r="AF439" s="41">
        <f t="shared" si="111"/>
        <v>0.12364741641337385</v>
      </c>
      <c r="AG439" s="42">
        <v>0</v>
      </c>
      <c r="AH439" s="43">
        <v>119.6</v>
      </c>
      <c r="AI439" s="43">
        <v>155.19999999999999</v>
      </c>
      <c r="AJ439" s="44">
        <f t="shared" si="112"/>
        <v>0</v>
      </c>
      <c r="AK439" s="45">
        <v>0</v>
      </c>
      <c r="AL439" s="46">
        <v>1</v>
      </c>
      <c r="AM439" s="46">
        <v>1</v>
      </c>
      <c r="AN439" s="47">
        <f t="shared" si="113"/>
        <v>0</v>
      </c>
      <c r="AO439" s="48">
        <f t="shared" si="114"/>
        <v>1</v>
      </c>
    </row>
    <row r="440" spans="1:41" s="49" customFormat="1" x14ac:dyDescent="0.3">
      <c r="A440" s="30" t="s">
        <v>170</v>
      </c>
      <c r="B440" s="71" t="s">
        <v>241</v>
      </c>
      <c r="C440" s="69">
        <v>24.300937499999996</v>
      </c>
      <c r="D440" s="69">
        <f t="shared" si="115"/>
        <v>21.131249999999998</v>
      </c>
      <c r="E440" s="31"/>
      <c r="F440" s="66">
        <f t="shared" ref="F440:F464" si="118">D440*85%</f>
        <v>17.961562499999999</v>
      </c>
      <c r="G440" s="68">
        <f t="shared" ref="G440:G464" si="119">T440+X440+AB440+AF440+AJ440+AN440</f>
        <v>1.0791763397175844</v>
      </c>
      <c r="H440" s="67">
        <f t="shared" ref="H440:H464" si="120">D440*15%</f>
        <v>3.1696874999999998</v>
      </c>
      <c r="I440" s="66">
        <f t="shared" ref="I440:I464" si="121">(F440*G440)+H440</f>
        <v>22.553380774358622</v>
      </c>
      <c r="J440" s="32"/>
      <c r="K440" s="70">
        <f t="shared" ref="K440:K464" si="122">I440*1.15</f>
        <v>25.936387890512414</v>
      </c>
      <c r="L440" s="56">
        <f t="shared" si="116"/>
        <v>1.6354503905124176</v>
      </c>
      <c r="M440" s="57">
        <f t="shared" si="117"/>
        <v>6.7299888759946719E-2</v>
      </c>
      <c r="N440" s="60"/>
      <c r="O440" s="70"/>
      <c r="P440" s="33"/>
      <c r="Q440" s="34">
        <v>0</v>
      </c>
      <c r="R440" s="61">
        <v>15.63</v>
      </c>
      <c r="S440" s="61">
        <v>18.214700000000001</v>
      </c>
      <c r="T440" s="35">
        <f t="shared" ref="T440:T464" si="123">Q440*(S440/R440)</f>
        <v>0</v>
      </c>
      <c r="U440" s="53">
        <v>0.85</v>
      </c>
      <c r="V440" s="62">
        <v>94.6</v>
      </c>
      <c r="W440" s="62">
        <v>102.6</v>
      </c>
      <c r="X440" s="54">
        <f t="shared" ref="X440:X464" si="124">U440*(W440/V440)</f>
        <v>0.92188160676532771</v>
      </c>
      <c r="Y440" s="36">
        <v>0.03</v>
      </c>
      <c r="Z440" s="37">
        <v>91.3</v>
      </c>
      <c r="AA440" s="37">
        <v>102.4</v>
      </c>
      <c r="AB440" s="38">
        <f t="shared" ref="AB440:AB464" si="125">Y440*(AA440/Z440)</f>
        <v>3.364731653888281E-2</v>
      </c>
      <c r="AC440" s="39">
        <v>0.12</v>
      </c>
      <c r="AD440" s="40">
        <v>98.7</v>
      </c>
      <c r="AE440" s="40">
        <v>101.7</v>
      </c>
      <c r="AF440" s="41">
        <f t="shared" ref="AF440:AF464" si="126">AC440*(AE440/AD440)</f>
        <v>0.12364741641337385</v>
      </c>
      <c r="AG440" s="42">
        <v>0</v>
      </c>
      <c r="AH440" s="43">
        <v>119.6</v>
      </c>
      <c r="AI440" s="43">
        <v>155.19999999999999</v>
      </c>
      <c r="AJ440" s="44">
        <f t="shared" ref="AJ440:AJ464" si="127">AG440*(AI440/AH440)</f>
        <v>0</v>
      </c>
      <c r="AK440" s="45">
        <v>0</v>
      </c>
      <c r="AL440" s="46">
        <v>1</v>
      </c>
      <c r="AM440" s="46">
        <v>1</v>
      </c>
      <c r="AN440" s="47">
        <f t="shared" ref="AN440:AN464" si="128">AK440*(AM440/AL440)</f>
        <v>0</v>
      </c>
      <c r="AO440" s="48">
        <f t="shared" ref="AO440:AO464" si="129">Q440+U440+Y440+AC440+AG440+AK440</f>
        <v>1</v>
      </c>
    </row>
    <row r="441" spans="1:41" s="49" customFormat="1" x14ac:dyDescent="0.3">
      <c r="A441" s="30" t="s">
        <v>171</v>
      </c>
      <c r="B441" s="71" t="s">
        <v>241</v>
      </c>
      <c r="C441" s="69">
        <v>7.9672359374999981</v>
      </c>
      <c r="D441" s="69">
        <f t="shared" si="115"/>
        <v>6.9280312499999992</v>
      </c>
      <c r="E441" s="31"/>
      <c r="F441" s="66">
        <f t="shared" si="118"/>
        <v>5.8888265624999994</v>
      </c>
      <c r="G441" s="68">
        <f t="shared" si="119"/>
        <v>1.0791763397175844</v>
      </c>
      <c r="H441" s="67">
        <f t="shared" si="120"/>
        <v>1.0392046874999998</v>
      </c>
      <c r="I441" s="66">
        <f t="shared" si="121"/>
        <v>7.394286982450434</v>
      </c>
      <c r="J441" s="32"/>
      <c r="K441" s="70">
        <f t="shared" si="122"/>
        <v>8.5034300298179986</v>
      </c>
      <c r="L441" s="56">
        <f t="shared" si="116"/>
        <v>0.53619409231800041</v>
      </c>
      <c r="M441" s="57">
        <f t="shared" si="117"/>
        <v>6.7299888759946816E-2</v>
      </c>
      <c r="N441" s="60"/>
      <c r="O441" s="70"/>
      <c r="P441" s="33"/>
      <c r="Q441" s="34">
        <v>0</v>
      </c>
      <c r="R441" s="61">
        <v>15.63</v>
      </c>
      <c r="S441" s="61">
        <v>18.214700000000001</v>
      </c>
      <c r="T441" s="35">
        <f t="shared" si="123"/>
        <v>0</v>
      </c>
      <c r="U441" s="53">
        <v>0.85</v>
      </c>
      <c r="V441" s="62">
        <v>94.6</v>
      </c>
      <c r="W441" s="62">
        <v>102.6</v>
      </c>
      <c r="X441" s="54">
        <f t="shared" si="124"/>
        <v>0.92188160676532771</v>
      </c>
      <c r="Y441" s="36">
        <v>0.03</v>
      </c>
      <c r="Z441" s="37">
        <v>91.3</v>
      </c>
      <c r="AA441" s="37">
        <v>102.4</v>
      </c>
      <c r="AB441" s="38">
        <f t="shared" si="125"/>
        <v>3.364731653888281E-2</v>
      </c>
      <c r="AC441" s="39">
        <v>0.12</v>
      </c>
      <c r="AD441" s="40">
        <v>98.7</v>
      </c>
      <c r="AE441" s="40">
        <v>101.7</v>
      </c>
      <c r="AF441" s="41">
        <f t="shared" si="126"/>
        <v>0.12364741641337385</v>
      </c>
      <c r="AG441" s="42">
        <v>0</v>
      </c>
      <c r="AH441" s="43">
        <v>119.6</v>
      </c>
      <c r="AI441" s="43">
        <v>155.19999999999999</v>
      </c>
      <c r="AJ441" s="44">
        <f t="shared" si="127"/>
        <v>0</v>
      </c>
      <c r="AK441" s="45">
        <v>0</v>
      </c>
      <c r="AL441" s="46">
        <v>1</v>
      </c>
      <c r="AM441" s="46">
        <v>1</v>
      </c>
      <c r="AN441" s="47">
        <f t="shared" si="128"/>
        <v>0</v>
      </c>
      <c r="AO441" s="48">
        <f t="shared" si="129"/>
        <v>1</v>
      </c>
    </row>
    <row r="442" spans="1:41" s="49" customFormat="1" x14ac:dyDescent="0.3">
      <c r="A442" s="30" t="s">
        <v>212</v>
      </c>
      <c r="B442" s="71" t="s">
        <v>241</v>
      </c>
      <c r="C442" s="69">
        <v>16.333701562499996</v>
      </c>
      <c r="D442" s="69">
        <f t="shared" si="115"/>
        <v>14.203218749999998</v>
      </c>
      <c r="E442" s="31"/>
      <c r="F442" s="66">
        <f t="shared" si="118"/>
        <v>12.072735937499997</v>
      </c>
      <c r="G442" s="68">
        <f t="shared" si="119"/>
        <v>1.0791763397175844</v>
      </c>
      <c r="H442" s="67">
        <f t="shared" si="120"/>
        <v>2.1304828124999995</v>
      </c>
      <c r="I442" s="66">
        <f t="shared" si="121"/>
        <v>15.159093791908187</v>
      </c>
      <c r="J442" s="32"/>
      <c r="K442" s="70">
        <f t="shared" si="122"/>
        <v>17.432957860694415</v>
      </c>
      <c r="L442" s="56">
        <f t="shared" si="116"/>
        <v>1.0992562981944189</v>
      </c>
      <c r="M442" s="57">
        <f t="shared" si="117"/>
        <v>6.7299888759946802E-2</v>
      </c>
      <c r="N442" s="60"/>
      <c r="O442" s="70"/>
      <c r="P442" s="33"/>
      <c r="Q442" s="34">
        <v>0</v>
      </c>
      <c r="R442" s="61">
        <v>15.63</v>
      </c>
      <c r="S442" s="61">
        <v>18.214700000000001</v>
      </c>
      <c r="T442" s="35">
        <f t="shared" si="123"/>
        <v>0</v>
      </c>
      <c r="U442" s="53">
        <v>0.85</v>
      </c>
      <c r="V442" s="62">
        <v>94.6</v>
      </c>
      <c r="W442" s="62">
        <v>102.6</v>
      </c>
      <c r="X442" s="54">
        <f t="shared" si="124"/>
        <v>0.92188160676532771</v>
      </c>
      <c r="Y442" s="36">
        <v>0.03</v>
      </c>
      <c r="Z442" s="37">
        <v>91.3</v>
      </c>
      <c r="AA442" s="37">
        <v>102.4</v>
      </c>
      <c r="AB442" s="38">
        <f t="shared" si="125"/>
        <v>3.364731653888281E-2</v>
      </c>
      <c r="AC442" s="39">
        <v>0.12</v>
      </c>
      <c r="AD442" s="40">
        <v>98.7</v>
      </c>
      <c r="AE442" s="40">
        <v>101.7</v>
      </c>
      <c r="AF442" s="41">
        <f t="shared" si="126"/>
        <v>0.12364741641337385</v>
      </c>
      <c r="AG442" s="42">
        <v>0</v>
      </c>
      <c r="AH442" s="43">
        <v>119.6</v>
      </c>
      <c r="AI442" s="43">
        <v>155.19999999999999</v>
      </c>
      <c r="AJ442" s="44">
        <f t="shared" si="127"/>
        <v>0</v>
      </c>
      <c r="AK442" s="45">
        <v>0</v>
      </c>
      <c r="AL442" s="46">
        <v>1</v>
      </c>
      <c r="AM442" s="46">
        <v>1</v>
      </c>
      <c r="AN442" s="47">
        <f t="shared" si="128"/>
        <v>0</v>
      </c>
      <c r="AO442" s="48">
        <f t="shared" si="129"/>
        <v>1</v>
      </c>
    </row>
    <row r="443" spans="1:41" s="49" customFormat="1" x14ac:dyDescent="0.3">
      <c r="A443" s="30" t="s">
        <v>172</v>
      </c>
      <c r="B443" s="71" t="s">
        <v>241</v>
      </c>
      <c r="C443" s="69">
        <v>10.952779687499998</v>
      </c>
      <c r="D443" s="69">
        <f t="shared" si="115"/>
        <v>9.524156249999999</v>
      </c>
      <c r="E443" s="31"/>
      <c r="F443" s="66">
        <f t="shared" si="118"/>
        <v>8.0955328124999983</v>
      </c>
      <c r="G443" s="68">
        <f t="shared" si="119"/>
        <v>1.0791763397175844</v>
      </c>
      <c r="H443" s="67">
        <f t="shared" si="120"/>
        <v>1.4286234374999998</v>
      </c>
      <c r="I443" s="66">
        <f t="shared" si="121"/>
        <v>10.165130906157351</v>
      </c>
      <c r="J443" s="32"/>
      <c r="K443" s="70">
        <f t="shared" si="122"/>
        <v>11.689900542080952</v>
      </c>
      <c r="L443" s="56">
        <f t="shared" si="116"/>
        <v>0.73712085458095444</v>
      </c>
      <c r="M443" s="57">
        <f t="shared" si="117"/>
        <v>6.7299888759946774E-2</v>
      </c>
      <c r="N443" s="60"/>
      <c r="O443" s="70"/>
      <c r="P443" s="33"/>
      <c r="Q443" s="34">
        <v>0</v>
      </c>
      <c r="R443" s="61">
        <v>15.63</v>
      </c>
      <c r="S443" s="61">
        <v>18.214700000000001</v>
      </c>
      <c r="T443" s="35">
        <f t="shared" si="123"/>
        <v>0</v>
      </c>
      <c r="U443" s="53">
        <v>0.85</v>
      </c>
      <c r="V443" s="62">
        <v>94.6</v>
      </c>
      <c r="W443" s="62">
        <v>102.6</v>
      </c>
      <c r="X443" s="54">
        <f t="shared" si="124"/>
        <v>0.92188160676532771</v>
      </c>
      <c r="Y443" s="36">
        <v>0.03</v>
      </c>
      <c r="Z443" s="37">
        <v>91.3</v>
      </c>
      <c r="AA443" s="37">
        <v>102.4</v>
      </c>
      <c r="AB443" s="38">
        <f t="shared" si="125"/>
        <v>3.364731653888281E-2</v>
      </c>
      <c r="AC443" s="39">
        <v>0.12</v>
      </c>
      <c r="AD443" s="40">
        <v>98.7</v>
      </c>
      <c r="AE443" s="40">
        <v>101.7</v>
      </c>
      <c r="AF443" s="41">
        <f t="shared" si="126"/>
        <v>0.12364741641337385</v>
      </c>
      <c r="AG443" s="42">
        <v>0</v>
      </c>
      <c r="AH443" s="43">
        <v>119.6</v>
      </c>
      <c r="AI443" s="43">
        <v>155.19999999999999</v>
      </c>
      <c r="AJ443" s="44">
        <f t="shared" si="127"/>
        <v>0</v>
      </c>
      <c r="AK443" s="45">
        <v>0</v>
      </c>
      <c r="AL443" s="46">
        <v>1</v>
      </c>
      <c r="AM443" s="46">
        <v>1</v>
      </c>
      <c r="AN443" s="47">
        <f t="shared" si="128"/>
        <v>0</v>
      </c>
      <c r="AO443" s="48">
        <f t="shared" si="129"/>
        <v>1</v>
      </c>
    </row>
    <row r="444" spans="1:41" s="49" customFormat="1" x14ac:dyDescent="0.3">
      <c r="A444" s="30" t="s">
        <v>173</v>
      </c>
      <c r="B444" s="71" t="s">
        <v>241</v>
      </c>
      <c r="C444" s="69">
        <v>19.301887499999996</v>
      </c>
      <c r="D444" s="69">
        <f t="shared" si="115"/>
        <v>16.784249999999997</v>
      </c>
      <c r="E444" s="31"/>
      <c r="F444" s="66">
        <f t="shared" si="118"/>
        <v>14.266612499999997</v>
      </c>
      <c r="G444" s="68">
        <f t="shared" si="119"/>
        <v>1.0791763397175844</v>
      </c>
      <c r="H444" s="67">
        <f t="shared" si="120"/>
        <v>2.5176374999999993</v>
      </c>
      <c r="I444" s="66">
        <f t="shared" si="121"/>
        <v>17.913828157919134</v>
      </c>
      <c r="J444" s="32"/>
      <c r="K444" s="70">
        <f t="shared" si="122"/>
        <v>20.600902381607003</v>
      </c>
      <c r="L444" s="56">
        <f t="shared" si="116"/>
        <v>1.2990148816070075</v>
      </c>
      <c r="M444" s="57">
        <f t="shared" si="117"/>
        <v>6.7299888759946802E-2</v>
      </c>
      <c r="N444" s="60"/>
      <c r="O444" s="70"/>
      <c r="P444" s="33"/>
      <c r="Q444" s="34">
        <v>0</v>
      </c>
      <c r="R444" s="61">
        <v>15.63</v>
      </c>
      <c r="S444" s="61">
        <v>18.214700000000001</v>
      </c>
      <c r="T444" s="35">
        <f t="shared" si="123"/>
        <v>0</v>
      </c>
      <c r="U444" s="53">
        <v>0.85</v>
      </c>
      <c r="V444" s="62">
        <v>94.6</v>
      </c>
      <c r="W444" s="62">
        <v>102.6</v>
      </c>
      <c r="X444" s="54">
        <f t="shared" si="124"/>
        <v>0.92188160676532771</v>
      </c>
      <c r="Y444" s="36">
        <v>0.03</v>
      </c>
      <c r="Z444" s="37">
        <v>91.3</v>
      </c>
      <c r="AA444" s="37">
        <v>102.4</v>
      </c>
      <c r="AB444" s="38">
        <f t="shared" si="125"/>
        <v>3.364731653888281E-2</v>
      </c>
      <c r="AC444" s="39">
        <v>0.12</v>
      </c>
      <c r="AD444" s="40">
        <v>98.7</v>
      </c>
      <c r="AE444" s="40">
        <v>101.7</v>
      </c>
      <c r="AF444" s="41">
        <f t="shared" si="126"/>
        <v>0.12364741641337385</v>
      </c>
      <c r="AG444" s="42">
        <v>0</v>
      </c>
      <c r="AH444" s="43">
        <v>119.6</v>
      </c>
      <c r="AI444" s="43">
        <v>155.19999999999999</v>
      </c>
      <c r="AJ444" s="44">
        <f t="shared" si="127"/>
        <v>0</v>
      </c>
      <c r="AK444" s="45">
        <v>0</v>
      </c>
      <c r="AL444" s="46">
        <v>1</v>
      </c>
      <c r="AM444" s="46">
        <v>1</v>
      </c>
      <c r="AN444" s="47">
        <f t="shared" si="128"/>
        <v>0</v>
      </c>
      <c r="AO444" s="48">
        <f t="shared" si="129"/>
        <v>1</v>
      </c>
    </row>
    <row r="445" spans="1:41" s="49" customFormat="1" x14ac:dyDescent="0.3">
      <c r="A445" s="30" t="s">
        <v>174</v>
      </c>
      <c r="B445" s="71" t="s">
        <v>241</v>
      </c>
      <c r="C445" s="69">
        <v>3.1348209374999998</v>
      </c>
      <c r="D445" s="69">
        <f t="shared" si="115"/>
        <v>2.7259312499999999</v>
      </c>
      <c r="E445" s="31"/>
      <c r="F445" s="66">
        <f t="shared" si="118"/>
        <v>2.3170415625</v>
      </c>
      <c r="G445" s="68">
        <f t="shared" si="119"/>
        <v>1.0791763397175844</v>
      </c>
      <c r="H445" s="67">
        <f t="shared" si="120"/>
        <v>0.40888968749999999</v>
      </c>
      <c r="I445" s="66">
        <f t="shared" si="121"/>
        <v>2.9093861198922624</v>
      </c>
      <c r="J445" s="32"/>
      <c r="K445" s="70">
        <f t="shared" si="122"/>
        <v>3.3457940378761015</v>
      </c>
      <c r="L445" s="56">
        <f t="shared" si="116"/>
        <v>0.21097310037610173</v>
      </c>
      <c r="M445" s="57">
        <f t="shared" si="117"/>
        <v>6.7299888759946677E-2</v>
      </c>
      <c r="N445" s="60"/>
      <c r="O445" s="70"/>
      <c r="P445" s="33"/>
      <c r="Q445" s="34">
        <v>0</v>
      </c>
      <c r="R445" s="61">
        <v>15.63</v>
      </c>
      <c r="S445" s="61">
        <v>18.214700000000001</v>
      </c>
      <c r="T445" s="35">
        <f t="shared" si="123"/>
        <v>0</v>
      </c>
      <c r="U445" s="53">
        <v>0.85</v>
      </c>
      <c r="V445" s="62">
        <v>94.6</v>
      </c>
      <c r="W445" s="62">
        <v>102.6</v>
      </c>
      <c r="X445" s="54">
        <f t="shared" si="124"/>
        <v>0.92188160676532771</v>
      </c>
      <c r="Y445" s="36">
        <v>0.03</v>
      </c>
      <c r="Z445" s="37">
        <v>91.3</v>
      </c>
      <c r="AA445" s="37">
        <v>102.4</v>
      </c>
      <c r="AB445" s="38">
        <f t="shared" si="125"/>
        <v>3.364731653888281E-2</v>
      </c>
      <c r="AC445" s="39">
        <v>0.12</v>
      </c>
      <c r="AD445" s="40">
        <v>98.7</v>
      </c>
      <c r="AE445" s="40">
        <v>101.7</v>
      </c>
      <c r="AF445" s="41">
        <f t="shared" si="126"/>
        <v>0.12364741641337385</v>
      </c>
      <c r="AG445" s="42">
        <v>0</v>
      </c>
      <c r="AH445" s="43">
        <v>119.6</v>
      </c>
      <c r="AI445" s="43">
        <v>155.19999999999999</v>
      </c>
      <c r="AJ445" s="44">
        <f t="shared" si="127"/>
        <v>0</v>
      </c>
      <c r="AK445" s="45">
        <v>0</v>
      </c>
      <c r="AL445" s="46">
        <v>1</v>
      </c>
      <c r="AM445" s="46">
        <v>1</v>
      </c>
      <c r="AN445" s="47">
        <f t="shared" si="128"/>
        <v>0</v>
      </c>
      <c r="AO445" s="48">
        <f t="shared" si="129"/>
        <v>1</v>
      </c>
    </row>
    <row r="446" spans="1:41" s="49" customFormat="1" x14ac:dyDescent="0.3">
      <c r="A446" s="30" t="s">
        <v>175</v>
      </c>
      <c r="B446" s="71" t="s">
        <v>241</v>
      </c>
      <c r="C446" s="69">
        <v>4.60745775</v>
      </c>
      <c r="D446" s="69">
        <f t="shared" si="115"/>
        <v>4.0064850000000005</v>
      </c>
      <c r="E446" s="31"/>
      <c r="F446" s="66">
        <f t="shared" si="118"/>
        <v>3.4055122500000001</v>
      </c>
      <c r="G446" s="68">
        <f t="shared" si="119"/>
        <v>1.0791763397175844</v>
      </c>
      <c r="H446" s="67">
        <f t="shared" si="120"/>
        <v>0.60097275000000006</v>
      </c>
      <c r="I446" s="66">
        <f t="shared" si="121"/>
        <v>4.2761209948183954</v>
      </c>
      <c r="J446" s="32"/>
      <c r="K446" s="70">
        <f t="shared" si="122"/>
        <v>4.9175391440411547</v>
      </c>
      <c r="L446" s="56">
        <f t="shared" si="116"/>
        <v>0.31008139404115465</v>
      </c>
      <c r="M446" s="57">
        <f t="shared" si="117"/>
        <v>6.7299888759946774E-2</v>
      </c>
      <c r="N446" s="60"/>
      <c r="O446" s="70"/>
      <c r="P446" s="33"/>
      <c r="Q446" s="34">
        <v>0</v>
      </c>
      <c r="R446" s="61">
        <v>15.63</v>
      </c>
      <c r="S446" s="61">
        <v>18.214700000000001</v>
      </c>
      <c r="T446" s="35">
        <f t="shared" si="123"/>
        <v>0</v>
      </c>
      <c r="U446" s="53">
        <v>0.85</v>
      </c>
      <c r="V446" s="62">
        <v>94.6</v>
      </c>
      <c r="W446" s="62">
        <v>102.6</v>
      </c>
      <c r="X446" s="54">
        <f t="shared" si="124"/>
        <v>0.92188160676532771</v>
      </c>
      <c r="Y446" s="36">
        <v>0.03</v>
      </c>
      <c r="Z446" s="37">
        <v>91.3</v>
      </c>
      <c r="AA446" s="37">
        <v>102.4</v>
      </c>
      <c r="AB446" s="38">
        <f t="shared" si="125"/>
        <v>3.364731653888281E-2</v>
      </c>
      <c r="AC446" s="39">
        <v>0.12</v>
      </c>
      <c r="AD446" s="40">
        <v>98.7</v>
      </c>
      <c r="AE446" s="40">
        <v>101.7</v>
      </c>
      <c r="AF446" s="41">
        <f t="shared" si="126"/>
        <v>0.12364741641337385</v>
      </c>
      <c r="AG446" s="42">
        <v>0</v>
      </c>
      <c r="AH446" s="43">
        <v>119.6</v>
      </c>
      <c r="AI446" s="43">
        <v>155.19999999999999</v>
      </c>
      <c r="AJ446" s="44">
        <f t="shared" si="127"/>
        <v>0</v>
      </c>
      <c r="AK446" s="45">
        <v>0</v>
      </c>
      <c r="AL446" s="46">
        <v>1</v>
      </c>
      <c r="AM446" s="46">
        <v>1</v>
      </c>
      <c r="AN446" s="47">
        <f t="shared" si="128"/>
        <v>0</v>
      </c>
      <c r="AO446" s="48">
        <f t="shared" si="129"/>
        <v>1</v>
      </c>
    </row>
    <row r="447" spans="1:41" s="49" customFormat="1" x14ac:dyDescent="0.3">
      <c r="A447" s="30" t="s">
        <v>177</v>
      </c>
      <c r="B447" s="71" t="s">
        <v>241</v>
      </c>
      <c r="C447" s="69">
        <v>7.1882173124999982</v>
      </c>
      <c r="D447" s="69">
        <f t="shared" si="115"/>
        <v>6.250623749999999</v>
      </c>
      <c r="E447" s="31"/>
      <c r="F447" s="66">
        <f t="shared" si="118"/>
        <v>5.313030187499999</v>
      </c>
      <c r="G447" s="68">
        <f t="shared" si="119"/>
        <v>1.0791763397175844</v>
      </c>
      <c r="H447" s="67">
        <f t="shared" si="120"/>
        <v>0.93759356249999981</v>
      </c>
      <c r="I447" s="66">
        <f t="shared" si="121"/>
        <v>6.6712900330552802</v>
      </c>
      <c r="J447" s="32"/>
      <c r="K447" s="70">
        <f t="shared" si="122"/>
        <v>7.6719835380135715</v>
      </c>
      <c r="L447" s="56">
        <f t="shared" si="116"/>
        <v>0.48376622551357329</v>
      </c>
      <c r="M447" s="57">
        <f t="shared" si="117"/>
        <v>6.729988875994676E-2</v>
      </c>
      <c r="N447" s="60"/>
      <c r="O447" s="70"/>
      <c r="P447" s="33"/>
      <c r="Q447" s="34">
        <v>0</v>
      </c>
      <c r="R447" s="61">
        <v>15.63</v>
      </c>
      <c r="S447" s="61">
        <v>18.214700000000001</v>
      </c>
      <c r="T447" s="35">
        <f t="shared" si="123"/>
        <v>0</v>
      </c>
      <c r="U447" s="53">
        <v>0.85</v>
      </c>
      <c r="V447" s="62">
        <v>94.6</v>
      </c>
      <c r="W447" s="62">
        <v>102.6</v>
      </c>
      <c r="X447" s="54">
        <f t="shared" si="124"/>
        <v>0.92188160676532771</v>
      </c>
      <c r="Y447" s="36">
        <v>0.03</v>
      </c>
      <c r="Z447" s="37">
        <v>91.3</v>
      </c>
      <c r="AA447" s="37">
        <v>102.4</v>
      </c>
      <c r="AB447" s="38">
        <f t="shared" si="125"/>
        <v>3.364731653888281E-2</v>
      </c>
      <c r="AC447" s="39">
        <v>0.12</v>
      </c>
      <c r="AD447" s="40">
        <v>98.7</v>
      </c>
      <c r="AE447" s="40">
        <v>101.7</v>
      </c>
      <c r="AF447" s="41">
        <f t="shared" si="126"/>
        <v>0.12364741641337385</v>
      </c>
      <c r="AG447" s="42">
        <v>0</v>
      </c>
      <c r="AH447" s="43">
        <v>119.6</v>
      </c>
      <c r="AI447" s="43">
        <v>155.19999999999999</v>
      </c>
      <c r="AJ447" s="44">
        <f t="shared" si="127"/>
        <v>0</v>
      </c>
      <c r="AK447" s="45">
        <v>0</v>
      </c>
      <c r="AL447" s="46">
        <v>1</v>
      </c>
      <c r="AM447" s="46">
        <v>1</v>
      </c>
      <c r="AN447" s="47">
        <f t="shared" si="128"/>
        <v>0</v>
      </c>
      <c r="AO447" s="48">
        <f t="shared" si="129"/>
        <v>1</v>
      </c>
    </row>
    <row r="448" spans="1:41" s="49" customFormat="1" x14ac:dyDescent="0.3">
      <c r="A448" s="30" t="s">
        <v>178</v>
      </c>
      <c r="B448" s="71" t="s">
        <v>241</v>
      </c>
      <c r="C448" s="69">
        <v>10.264715999999998</v>
      </c>
      <c r="D448" s="69">
        <f t="shared" si="115"/>
        <v>8.9258399999999991</v>
      </c>
      <c r="E448" s="31"/>
      <c r="F448" s="66">
        <f t="shared" si="118"/>
        <v>7.5869639999999992</v>
      </c>
      <c r="G448" s="68">
        <f t="shared" si="119"/>
        <v>1.0791763397175844</v>
      </c>
      <c r="H448" s="67">
        <f t="shared" si="120"/>
        <v>1.3388759999999997</v>
      </c>
      <c r="I448" s="66">
        <f t="shared" si="121"/>
        <v>9.5265480390890804</v>
      </c>
      <c r="J448" s="32"/>
      <c r="K448" s="70">
        <f t="shared" si="122"/>
        <v>10.955530244952442</v>
      </c>
      <c r="L448" s="56">
        <f t="shared" si="116"/>
        <v>0.6908142449524437</v>
      </c>
      <c r="M448" s="57">
        <f t="shared" si="117"/>
        <v>6.729988875994658E-2</v>
      </c>
      <c r="N448" s="60"/>
      <c r="O448" s="70"/>
      <c r="P448" s="33"/>
      <c r="Q448" s="34">
        <v>0</v>
      </c>
      <c r="R448" s="61">
        <v>15.63</v>
      </c>
      <c r="S448" s="61">
        <v>18.214700000000001</v>
      </c>
      <c r="T448" s="35">
        <f t="shared" si="123"/>
        <v>0</v>
      </c>
      <c r="U448" s="53">
        <v>0.85</v>
      </c>
      <c r="V448" s="62">
        <v>94.6</v>
      </c>
      <c r="W448" s="62">
        <v>102.6</v>
      </c>
      <c r="X448" s="54">
        <f t="shared" si="124"/>
        <v>0.92188160676532771</v>
      </c>
      <c r="Y448" s="36">
        <v>0.03</v>
      </c>
      <c r="Z448" s="37">
        <v>91.3</v>
      </c>
      <c r="AA448" s="37">
        <v>102.4</v>
      </c>
      <c r="AB448" s="38">
        <f t="shared" si="125"/>
        <v>3.364731653888281E-2</v>
      </c>
      <c r="AC448" s="39">
        <v>0.12</v>
      </c>
      <c r="AD448" s="40">
        <v>98.7</v>
      </c>
      <c r="AE448" s="40">
        <v>101.7</v>
      </c>
      <c r="AF448" s="41">
        <f t="shared" si="126"/>
        <v>0.12364741641337385</v>
      </c>
      <c r="AG448" s="42">
        <v>0</v>
      </c>
      <c r="AH448" s="43">
        <v>119.6</v>
      </c>
      <c r="AI448" s="43">
        <v>155.19999999999999</v>
      </c>
      <c r="AJ448" s="44">
        <f t="shared" si="127"/>
        <v>0</v>
      </c>
      <c r="AK448" s="45">
        <v>0</v>
      </c>
      <c r="AL448" s="46">
        <v>1</v>
      </c>
      <c r="AM448" s="46">
        <v>1</v>
      </c>
      <c r="AN448" s="47">
        <f t="shared" si="128"/>
        <v>0</v>
      </c>
      <c r="AO448" s="48">
        <f t="shared" si="129"/>
        <v>1</v>
      </c>
    </row>
    <row r="449" spans="1:41" s="49" customFormat="1" x14ac:dyDescent="0.3">
      <c r="A449" s="30" t="s">
        <v>179</v>
      </c>
      <c r="B449" s="71" t="s">
        <v>241</v>
      </c>
      <c r="C449" s="69">
        <v>22.031229937499997</v>
      </c>
      <c r="D449" s="69">
        <f t="shared" si="115"/>
        <v>19.157591249999999</v>
      </c>
      <c r="E449" s="31"/>
      <c r="F449" s="66">
        <f t="shared" si="118"/>
        <v>16.283952562499998</v>
      </c>
      <c r="G449" s="68">
        <f t="shared" si="119"/>
        <v>1.0791763397175844</v>
      </c>
      <c r="H449" s="67">
        <f t="shared" si="120"/>
        <v>2.8736386874999997</v>
      </c>
      <c r="I449" s="66">
        <f t="shared" si="121"/>
        <v>20.446895010033529</v>
      </c>
      <c r="J449" s="32"/>
      <c r="K449" s="70">
        <f t="shared" si="122"/>
        <v>23.513929261538557</v>
      </c>
      <c r="L449" s="56">
        <f t="shared" si="116"/>
        <v>1.4826993240385598</v>
      </c>
      <c r="M449" s="57">
        <f t="shared" si="117"/>
        <v>6.7299888759946816E-2</v>
      </c>
      <c r="N449" s="60"/>
      <c r="O449" s="70"/>
      <c r="P449" s="33"/>
      <c r="Q449" s="34">
        <v>0</v>
      </c>
      <c r="R449" s="61">
        <v>15.63</v>
      </c>
      <c r="S449" s="61">
        <v>18.214700000000001</v>
      </c>
      <c r="T449" s="35">
        <f t="shared" si="123"/>
        <v>0</v>
      </c>
      <c r="U449" s="53">
        <v>0.85</v>
      </c>
      <c r="V449" s="62">
        <v>94.6</v>
      </c>
      <c r="W449" s="62">
        <v>102.6</v>
      </c>
      <c r="X449" s="54">
        <f t="shared" si="124"/>
        <v>0.92188160676532771</v>
      </c>
      <c r="Y449" s="36">
        <v>0.03</v>
      </c>
      <c r="Z449" s="37">
        <v>91.3</v>
      </c>
      <c r="AA449" s="37">
        <v>102.4</v>
      </c>
      <c r="AB449" s="38">
        <f t="shared" si="125"/>
        <v>3.364731653888281E-2</v>
      </c>
      <c r="AC449" s="39">
        <v>0.12</v>
      </c>
      <c r="AD449" s="40">
        <v>98.7</v>
      </c>
      <c r="AE449" s="40">
        <v>101.7</v>
      </c>
      <c r="AF449" s="41">
        <f t="shared" si="126"/>
        <v>0.12364741641337385</v>
      </c>
      <c r="AG449" s="42">
        <v>0</v>
      </c>
      <c r="AH449" s="43">
        <v>119.6</v>
      </c>
      <c r="AI449" s="43">
        <v>155.19999999999999</v>
      </c>
      <c r="AJ449" s="44">
        <f t="shared" si="127"/>
        <v>0</v>
      </c>
      <c r="AK449" s="45">
        <v>0</v>
      </c>
      <c r="AL449" s="46">
        <v>1</v>
      </c>
      <c r="AM449" s="46">
        <v>1</v>
      </c>
      <c r="AN449" s="47">
        <f t="shared" si="128"/>
        <v>0</v>
      </c>
      <c r="AO449" s="48">
        <f t="shared" si="129"/>
        <v>1</v>
      </c>
    </row>
    <row r="450" spans="1:41" s="49" customFormat="1" x14ac:dyDescent="0.3">
      <c r="A450" s="30" t="s">
        <v>181</v>
      </c>
      <c r="B450" s="71" t="s">
        <v>241</v>
      </c>
      <c r="C450" s="69">
        <v>29.088222187500001</v>
      </c>
      <c r="D450" s="69">
        <f t="shared" si="115"/>
        <v>25.294106250000002</v>
      </c>
      <c r="E450" s="31"/>
      <c r="F450" s="66">
        <f t="shared" si="118"/>
        <v>21.4999903125</v>
      </c>
      <c r="G450" s="68">
        <f t="shared" si="119"/>
        <v>1.0791763397175844</v>
      </c>
      <c r="H450" s="67">
        <f t="shared" si="120"/>
        <v>3.7941159375</v>
      </c>
      <c r="I450" s="66">
        <f t="shared" si="121"/>
        <v>26.996396786907273</v>
      </c>
      <c r="J450" s="32"/>
      <c r="K450" s="70">
        <f t="shared" si="122"/>
        <v>31.04585630494336</v>
      </c>
      <c r="L450" s="56">
        <f t="shared" si="116"/>
        <v>1.9576341174433587</v>
      </c>
      <c r="M450" s="57">
        <f t="shared" si="117"/>
        <v>6.7299888759946538E-2</v>
      </c>
      <c r="N450" s="60"/>
      <c r="O450" s="70"/>
      <c r="P450" s="33"/>
      <c r="Q450" s="34">
        <v>0</v>
      </c>
      <c r="R450" s="61">
        <v>15.63</v>
      </c>
      <c r="S450" s="61">
        <v>18.214700000000001</v>
      </c>
      <c r="T450" s="35">
        <f t="shared" si="123"/>
        <v>0</v>
      </c>
      <c r="U450" s="53">
        <v>0.85</v>
      </c>
      <c r="V450" s="62">
        <v>94.6</v>
      </c>
      <c r="W450" s="62">
        <v>102.6</v>
      </c>
      <c r="X450" s="54">
        <f t="shared" si="124"/>
        <v>0.92188160676532771</v>
      </c>
      <c r="Y450" s="36">
        <v>0.03</v>
      </c>
      <c r="Z450" s="37">
        <v>91.3</v>
      </c>
      <c r="AA450" s="37">
        <v>102.4</v>
      </c>
      <c r="AB450" s="38">
        <f t="shared" si="125"/>
        <v>3.364731653888281E-2</v>
      </c>
      <c r="AC450" s="39">
        <v>0.12</v>
      </c>
      <c r="AD450" s="40">
        <v>98.7</v>
      </c>
      <c r="AE450" s="40">
        <v>101.7</v>
      </c>
      <c r="AF450" s="41">
        <f t="shared" si="126"/>
        <v>0.12364741641337385</v>
      </c>
      <c r="AG450" s="42">
        <v>0</v>
      </c>
      <c r="AH450" s="43">
        <v>119.6</v>
      </c>
      <c r="AI450" s="43">
        <v>155.19999999999999</v>
      </c>
      <c r="AJ450" s="44">
        <f t="shared" si="127"/>
        <v>0</v>
      </c>
      <c r="AK450" s="45">
        <v>0</v>
      </c>
      <c r="AL450" s="46">
        <v>1</v>
      </c>
      <c r="AM450" s="46">
        <v>1</v>
      </c>
      <c r="AN450" s="47">
        <f t="shared" si="128"/>
        <v>0</v>
      </c>
      <c r="AO450" s="48">
        <f t="shared" si="129"/>
        <v>1</v>
      </c>
    </row>
    <row r="451" spans="1:41" s="49" customFormat="1" x14ac:dyDescent="0.3">
      <c r="A451" s="30" t="s">
        <v>182</v>
      </c>
      <c r="B451" s="71" t="s">
        <v>241</v>
      </c>
      <c r="C451" s="69">
        <v>32.398009874999993</v>
      </c>
      <c r="D451" s="69">
        <f t="shared" si="115"/>
        <v>28.172182499999995</v>
      </c>
      <c r="E451" s="31"/>
      <c r="F451" s="66">
        <f t="shared" si="118"/>
        <v>23.946355124999993</v>
      </c>
      <c r="G451" s="68">
        <f t="shared" si="119"/>
        <v>1.0791763397175844</v>
      </c>
      <c r="H451" s="67">
        <f t="shared" si="120"/>
        <v>4.2258273749999988</v>
      </c>
      <c r="I451" s="66">
        <f t="shared" si="121"/>
        <v>30.068167248374909</v>
      </c>
      <c r="J451" s="32"/>
      <c r="K451" s="70">
        <f t="shared" si="122"/>
        <v>34.578392335631143</v>
      </c>
      <c r="L451" s="56">
        <f t="shared" si="116"/>
        <v>2.1803824606311508</v>
      </c>
      <c r="M451" s="57">
        <f t="shared" si="117"/>
        <v>6.7299888759946594E-2</v>
      </c>
      <c r="N451" s="60"/>
      <c r="O451" s="70"/>
      <c r="P451" s="33"/>
      <c r="Q451" s="34">
        <v>0</v>
      </c>
      <c r="R451" s="61">
        <v>15.63</v>
      </c>
      <c r="S451" s="61">
        <v>18.214700000000001</v>
      </c>
      <c r="T451" s="35">
        <f t="shared" si="123"/>
        <v>0</v>
      </c>
      <c r="U451" s="53">
        <v>0.85</v>
      </c>
      <c r="V451" s="62">
        <v>94.6</v>
      </c>
      <c r="W451" s="62">
        <v>102.6</v>
      </c>
      <c r="X451" s="54">
        <f t="shared" si="124"/>
        <v>0.92188160676532771</v>
      </c>
      <c r="Y451" s="36">
        <v>0.03</v>
      </c>
      <c r="Z451" s="37">
        <v>91.3</v>
      </c>
      <c r="AA451" s="37">
        <v>102.4</v>
      </c>
      <c r="AB451" s="38">
        <f t="shared" si="125"/>
        <v>3.364731653888281E-2</v>
      </c>
      <c r="AC451" s="39">
        <v>0.12</v>
      </c>
      <c r="AD451" s="40">
        <v>98.7</v>
      </c>
      <c r="AE451" s="40">
        <v>101.7</v>
      </c>
      <c r="AF451" s="41">
        <f t="shared" si="126"/>
        <v>0.12364741641337385</v>
      </c>
      <c r="AG451" s="42">
        <v>0</v>
      </c>
      <c r="AH451" s="43">
        <v>119.6</v>
      </c>
      <c r="AI451" s="43">
        <v>155.19999999999999</v>
      </c>
      <c r="AJ451" s="44">
        <f t="shared" si="127"/>
        <v>0</v>
      </c>
      <c r="AK451" s="45">
        <v>0</v>
      </c>
      <c r="AL451" s="46">
        <v>1</v>
      </c>
      <c r="AM451" s="46">
        <v>1</v>
      </c>
      <c r="AN451" s="47">
        <f t="shared" si="128"/>
        <v>0</v>
      </c>
      <c r="AO451" s="48">
        <f t="shared" si="129"/>
        <v>1</v>
      </c>
    </row>
    <row r="452" spans="1:41" s="49" customFormat="1" x14ac:dyDescent="0.3">
      <c r="A452" s="30" t="s">
        <v>183</v>
      </c>
      <c r="B452" s="71" t="s">
        <v>241</v>
      </c>
      <c r="C452" s="69">
        <v>36.917984249999996</v>
      </c>
      <c r="D452" s="69">
        <f t="shared" si="115"/>
        <v>32.102595000000001</v>
      </c>
      <c r="E452" s="31"/>
      <c r="F452" s="66">
        <f t="shared" si="118"/>
        <v>27.287205749999998</v>
      </c>
      <c r="G452" s="68">
        <f t="shared" si="119"/>
        <v>1.0791763397175844</v>
      </c>
      <c r="H452" s="67">
        <f t="shared" si="120"/>
        <v>4.81538925</v>
      </c>
      <c r="I452" s="66">
        <f t="shared" si="121"/>
        <v>34.263096072405624</v>
      </c>
      <c r="J452" s="32"/>
      <c r="K452" s="70">
        <f t="shared" si="122"/>
        <v>39.402560483266463</v>
      </c>
      <c r="L452" s="56">
        <f t="shared" si="116"/>
        <v>2.4845762332664663</v>
      </c>
      <c r="M452" s="57">
        <f t="shared" si="117"/>
        <v>6.729988875994676E-2</v>
      </c>
      <c r="N452" s="60"/>
      <c r="O452" s="70"/>
      <c r="P452" s="33"/>
      <c r="Q452" s="34">
        <v>0</v>
      </c>
      <c r="R452" s="61">
        <v>15.63</v>
      </c>
      <c r="S452" s="61">
        <v>18.214700000000001</v>
      </c>
      <c r="T452" s="35">
        <f t="shared" si="123"/>
        <v>0</v>
      </c>
      <c r="U452" s="53">
        <v>0.85</v>
      </c>
      <c r="V452" s="62">
        <v>94.6</v>
      </c>
      <c r="W452" s="62">
        <v>102.6</v>
      </c>
      <c r="X452" s="54">
        <f t="shared" si="124"/>
        <v>0.92188160676532771</v>
      </c>
      <c r="Y452" s="36">
        <v>0.03</v>
      </c>
      <c r="Z452" s="37">
        <v>91.3</v>
      </c>
      <c r="AA452" s="37">
        <v>102.4</v>
      </c>
      <c r="AB452" s="38">
        <f t="shared" si="125"/>
        <v>3.364731653888281E-2</v>
      </c>
      <c r="AC452" s="39">
        <v>0.12</v>
      </c>
      <c r="AD452" s="40">
        <v>98.7</v>
      </c>
      <c r="AE452" s="40">
        <v>101.7</v>
      </c>
      <c r="AF452" s="41">
        <f t="shared" si="126"/>
        <v>0.12364741641337385</v>
      </c>
      <c r="AG452" s="42">
        <v>0</v>
      </c>
      <c r="AH452" s="43">
        <v>119.6</v>
      </c>
      <c r="AI452" s="43">
        <v>155.19999999999999</v>
      </c>
      <c r="AJ452" s="44">
        <f t="shared" si="127"/>
        <v>0</v>
      </c>
      <c r="AK452" s="45">
        <v>0</v>
      </c>
      <c r="AL452" s="46">
        <v>1</v>
      </c>
      <c r="AM452" s="46">
        <v>1</v>
      </c>
      <c r="AN452" s="47">
        <f t="shared" si="128"/>
        <v>0</v>
      </c>
      <c r="AO452" s="48">
        <f t="shared" si="129"/>
        <v>1</v>
      </c>
    </row>
    <row r="453" spans="1:41" s="49" customFormat="1" x14ac:dyDescent="0.3">
      <c r="A453" s="30" t="s">
        <v>184</v>
      </c>
      <c r="B453" s="71" t="s">
        <v>241</v>
      </c>
      <c r="C453" s="69">
        <v>48.43662862499999</v>
      </c>
      <c r="D453" s="69">
        <f t="shared" si="115"/>
        <v>42.118807499999996</v>
      </c>
      <c r="E453" s="31"/>
      <c r="F453" s="66">
        <f t="shared" si="118"/>
        <v>35.800986374999994</v>
      </c>
      <c r="G453" s="68">
        <f t="shared" si="119"/>
        <v>1.0791763397175844</v>
      </c>
      <c r="H453" s="67">
        <f t="shared" si="120"/>
        <v>6.3178211249999991</v>
      </c>
      <c r="I453" s="66">
        <f t="shared" si="121"/>
        <v>44.953398559451607</v>
      </c>
      <c r="J453" s="32"/>
      <c r="K453" s="70">
        <f t="shared" si="122"/>
        <v>51.696408343369342</v>
      </c>
      <c r="L453" s="56">
        <f t="shared" si="116"/>
        <v>3.2597797183693515</v>
      </c>
      <c r="M453" s="57">
        <f t="shared" si="117"/>
        <v>6.7299888759946747E-2</v>
      </c>
      <c r="N453" s="60"/>
      <c r="O453" s="70"/>
      <c r="P453" s="33"/>
      <c r="Q453" s="34">
        <v>0</v>
      </c>
      <c r="R453" s="61">
        <v>15.63</v>
      </c>
      <c r="S453" s="61">
        <v>18.214700000000001</v>
      </c>
      <c r="T453" s="35">
        <f t="shared" si="123"/>
        <v>0</v>
      </c>
      <c r="U453" s="53">
        <v>0.85</v>
      </c>
      <c r="V453" s="62">
        <v>94.6</v>
      </c>
      <c r="W453" s="62">
        <v>102.6</v>
      </c>
      <c r="X453" s="54">
        <f t="shared" si="124"/>
        <v>0.92188160676532771</v>
      </c>
      <c r="Y453" s="36">
        <v>0.03</v>
      </c>
      <c r="Z453" s="37">
        <v>91.3</v>
      </c>
      <c r="AA453" s="37">
        <v>102.4</v>
      </c>
      <c r="AB453" s="38">
        <f t="shared" si="125"/>
        <v>3.364731653888281E-2</v>
      </c>
      <c r="AC453" s="39">
        <v>0.12</v>
      </c>
      <c r="AD453" s="40">
        <v>98.7</v>
      </c>
      <c r="AE453" s="40">
        <v>101.7</v>
      </c>
      <c r="AF453" s="41">
        <f t="shared" si="126"/>
        <v>0.12364741641337385</v>
      </c>
      <c r="AG453" s="42">
        <v>0</v>
      </c>
      <c r="AH453" s="43">
        <v>119.6</v>
      </c>
      <c r="AI453" s="43">
        <v>155.19999999999999</v>
      </c>
      <c r="AJ453" s="44">
        <f t="shared" si="127"/>
        <v>0</v>
      </c>
      <c r="AK453" s="45">
        <v>0</v>
      </c>
      <c r="AL453" s="46">
        <v>1</v>
      </c>
      <c r="AM453" s="46">
        <v>1</v>
      </c>
      <c r="AN453" s="47">
        <f t="shared" si="128"/>
        <v>0</v>
      </c>
      <c r="AO453" s="48">
        <f t="shared" si="129"/>
        <v>1</v>
      </c>
    </row>
    <row r="454" spans="1:41" s="49" customFormat="1" x14ac:dyDescent="0.3">
      <c r="A454" s="30" t="s">
        <v>190</v>
      </c>
      <c r="B454" s="71" t="s">
        <v>241</v>
      </c>
      <c r="C454" s="69">
        <v>3.4653136874999992</v>
      </c>
      <c r="D454" s="69">
        <f t="shared" si="115"/>
        <v>3.0133162499999995</v>
      </c>
      <c r="E454" s="31"/>
      <c r="F454" s="66">
        <f t="shared" si="118"/>
        <v>2.5613188124999993</v>
      </c>
      <c r="G454" s="68">
        <f t="shared" si="119"/>
        <v>1.0791763397175844</v>
      </c>
      <c r="H454" s="67">
        <f t="shared" si="120"/>
        <v>0.45199743749999988</v>
      </c>
      <c r="I454" s="66">
        <f t="shared" si="121"/>
        <v>3.216112098423539</v>
      </c>
      <c r="J454" s="32"/>
      <c r="K454" s="70">
        <f t="shared" si="122"/>
        <v>3.6985289131870696</v>
      </c>
      <c r="L454" s="56">
        <f t="shared" si="116"/>
        <v>0.23321522568707032</v>
      </c>
      <c r="M454" s="57">
        <f t="shared" si="117"/>
        <v>6.7299888759946608E-2</v>
      </c>
      <c r="N454" s="60"/>
      <c r="O454" s="70"/>
      <c r="P454" s="33"/>
      <c r="Q454" s="34">
        <v>0</v>
      </c>
      <c r="R454" s="61">
        <v>15.63</v>
      </c>
      <c r="S454" s="61">
        <v>18.214700000000001</v>
      </c>
      <c r="T454" s="35">
        <f t="shared" si="123"/>
        <v>0</v>
      </c>
      <c r="U454" s="53">
        <v>0.85</v>
      </c>
      <c r="V454" s="62">
        <v>94.6</v>
      </c>
      <c r="W454" s="62">
        <v>102.6</v>
      </c>
      <c r="X454" s="54">
        <f t="shared" si="124"/>
        <v>0.92188160676532771</v>
      </c>
      <c r="Y454" s="36">
        <v>0.03</v>
      </c>
      <c r="Z454" s="37">
        <v>91.3</v>
      </c>
      <c r="AA454" s="37">
        <v>102.4</v>
      </c>
      <c r="AB454" s="38">
        <f t="shared" si="125"/>
        <v>3.364731653888281E-2</v>
      </c>
      <c r="AC454" s="39">
        <v>0.12</v>
      </c>
      <c r="AD454" s="40">
        <v>98.7</v>
      </c>
      <c r="AE454" s="40">
        <v>101.7</v>
      </c>
      <c r="AF454" s="41">
        <f t="shared" si="126"/>
        <v>0.12364741641337385</v>
      </c>
      <c r="AG454" s="42">
        <v>0</v>
      </c>
      <c r="AH454" s="43">
        <v>119.6</v>
      </c>
      <c r="AI454" s="43">
        <v>155.19999999999999</v>
      </c>
      <c r="AJ454" s="44">
        <f t="shared" si="127"/>
        <v>0</v>
      </c>
      <c r="AK454" s="45">
        <v>0</v>
      </c>
      <c r="AL454" s="46">
        <v>1</v>
      </c>
      <c r="AM454" s="46">
        <v>1</v>
      </c>
      <c r="AN454" s="47">
        <f t="shared" si="128"/>
        <v>0</v>
      </c>
      <c r="AO454" s="48">
        <f t="shared" si="129"/>
        <v>1</v>
      </c>
    </row>
    <row r="455" spans="1:41" s="49" customFormat="1" x14ac:dyDescent="0.3">
      <c r="A455" s="30" t="s">
        <v>191</v>
      </c>
      <c r="B455" s="71" t="s">
        <v>241</v>
      </c>
      <c r="C455" s="69">
        <v>3.6888823124999992</v>
      </c>
      <c r="D455" s="69">
        <f t="shared" si="115"/>
        <v>3.2077237499999995</v>
      </c>
      <c r="E455" s="31"/>
      <c r="F455" s="66">
        <f t="shared" si="118"/>
        <v>2.7265651874999994</v>
      </c>
      <c r="G455" s="68">
        <f t="shared" si="119"/>
        <v>1.0791763397175844</v>
      </c>
      <c r="H455" s="67">
        <f t="shared" si="120"/>
        <v>0.48115856249999989</v>
      </c>
      <c r="I455" s="66">
        <f t="shared" si="121"/>
        <v>3.423603201547639</v>
      </c>
      <c r="J455" s="32"/>
      <c r="K455" s="70">
        <f t="shared" si="122"/>
        <v>3.9371436817797845</v>
      </c>
      <c r="L455" s="56">
        <f t="shared" si="116"/>
        <v>0.24826136927978526</v>
      </c>
      <c r="M455" s="57">
        <f t="shared" si="117"/>
        <v>6.7299888759946802E-2</v>
      </c>
      <c r="N455" s="60"/>
      <c r="O455" s="70"/>
      <c r="P455" s="33"/>
      <c r="Q455" s="34">
        <v>0</v>
      </c>
      <c r="R455" s="61">
        <v>15.63</v>
      </c>
      <c r="S455" s="61">
        <v>18.214700000000001</v>
      </c>
      <c r="T455" s="35">
        <f t="shared" si="123"/>
        <v>0</v>
      </c>
      <c r="U455" s="53">
        <v>0.85</v>
      </c>
      <c r="V455" s="62">
        <v>94.6</v>
      </c>
      <c r="W455" s="62">
        <v>102.6</v>
      </c>
      <c r="X455" s="54">
        <f t="shared" si="124"/>
        <v>0.92188160676532771</v>
      </c>
      <c r="Y455" s="36">
        <v>0.03</v>
      </c>
      <c r="Z455" s="37">
        <v>91.3</v>
      </c>
      <c r="AA455" s="37">
        <v>102.4</v>
      </c>
      <c r="AB455" s="38">
        <f t="shared" si="125"/>
        <v>3.364731653888281E-2</v>
      </c>
      <c r="AC455" s="39">
        <v>0.12</v>
      </c>
      <c r="AD455" s="40">
        <v>98.7</v>
      </c>
      <c r="AE455" s="40">
        <v>101.7</v>
      </c>
      <c r="AF455" s="41">
        <f t="shared" si="126"/>
        <v>0.12364741641337385</v>
      </c>
      <c r="AG455" s="42">
        <v>0</v>
      </c>
      <c r="AH455" s="43">
        <v>119.6</v>
      </c>
      <c r="AI455" s="43">
        <v>155.19999999999999</v>
      </c>
      <c r="AJ455" s="44">
        <f t="shared" si="127"/>
        <v>0</v>
      </c>
      <c r="AK455" s="45">
        <v>0</v>
      </c>
      <c r="AL455" s="46">
        <v>1</v>
      </c>
      <c r="AM455" s="46">
        <v>1</v>
      </c>
      <c r="AN455" s="47">
        <f t="shared" si="128"/>
        <v>0</v>
      </c>
      <c r="AO455" s="48">
        <f t="shared" si="129"/>
        <v>1</v>
      </c>
    </row>
    <row r="456" spans="1:41" s="49" customFormat="1" ht="14" customHeight="1" x14ac:dyDescent="0.3">
      <c r="A456" s="30" t="s">
        <v>199</v>
      </c>
      <c r="B456" s="72" t="s">
        <v>242</v>
      </c>
      <c r="C456" s="69">
        <v>1.44</v>
      </c>
      <c r="D456" s="69">
        <f t="shared" si="115"/>
        <v>1.2521739130434784</v>
      </c>
      <c r="E456" s="31"/>
      <c r="F456" s="66">
        <f t="shared" si="118"/>
        <v>1.0643478260869565</v>
      </c>
      <c r="G456" s="68">
        <f t="shared" si="119"/>
        <v>1.0848354908417028</v>
      </c>
      <c r="H456" s="67">
        <f t="shared" si="120"/>
        <v>0.18782608695652175</v>
      </c>
      <c r="I456" s="66">
        <f t="shared" si="121"/>
        <v>1.3424683832958646</v>
      </c>
      <c r="J456" s="32"/>
      <c r="K456" s="70">
        <f t="shared" si="122"/>
        <v>1.5438386407902442</v>
      </c>
      <c r="L456" s="56">
        <f t="shared" si="116"/>
        <v>0.1038386407902443</v>
      </c>
      <c r="M456" s="57">
        <f t="shared" si="117"/>
        <v>7.2110167215447427E-2</v>
      </c>
      <c r="N456" s="60"/>
      <c r="O456" s="64"/>
      <c r="P456" s="33"/>
      <c r="Q456" s="34">
        <v>0</v>
      </c>
      <c r="R456" s="61">
        <v>15.63</v>
      </c>
      <c r="S456" s="61">
        <v>18.214700000000001</v>
      </c>
      <c r="T456" s="35">
        <f t="shared" si="123"/>
        <v>0</v>
      </c>
      <c r="U456" s="53">
        <v>0.5</v>
      </c>
      <c r="V456" s="62">
        <v>94.6</v>
      </c>
      <c r="W456" s="62">
        <v>102.6</v>
      </c>
      <c r="X456" s="54">
        <f t="shared" si="124"/>
        <v>0.54228329809725162</v>
      </c>
      <c r="Y456" s="36">
        <v>0.3</v>
      </c>
      <c r="Z456" s="37">
        <v>91.3</v>
      </c>
      <c r="AA456" s="37">
        <v>102.4</v>
      </c>
      <c r="AB456" s="38">
        <f t="shared" si="125"/>
        <v>0.3364731653888281</v>
      </c>
      <c r="AC456" s="39">
        <v>0.2</v>
      </c>
      <c r="AD456" s="40">
        <v>98.7</v>
      </c>
      <c r="AE456" s="40">
        <v>101.7</v>
      </c>
      <c r="AF456" s="41">
        <f t="shared" si="126"/>
        <v>0.20607902735562311</v>
      </c>
      <c r="AG456" s="42">
        <v>0</v>
      </c>
      <c r="AH456" s="43">
        <v>119.6</v>
      </c>
      <c r="AI456" s="43">
        <v>155.19999999999999</v>
      </c>
      <c r="AJ456" s="44">
        <f t="shared" si="127"/>
        <v>0</v>
      </c>
      <c r="AK456" s="45">
        <v>0</v>
      </c>
      <c r="AL456" s="46">
        <v>1</v>
      </c>
      <c r="AM456" s="46">
        <v>1</v>
      </c>
      <c r="AN456" s="47">
        <f t="shared" si="128"/>
        <v>0</v>
      </c>
      <c r="AO456" s="48">
        <f t="shared" si="129"/>
        <v>1</v>
      </c>
    </row>
    <row r="457" spans="1:41" s="49" customFormat="1" x14ac:dyDescent="0.3">
      <c r="A457" s="30" t="s">
        <v>152</v>
      </c>
      <c r="B457" s="72" t="s">
        <v>242</v>
      </c>
      <c r="C457" s="69">
        <v>0.94</v>
      </c>
      <c r="D457" s="69">
        <f t="shared" si="115"/>
        <v>0.81739130434782614</v>
      </c>
      <c r="E457" s="31"/>
      <c r="F457" s="66">
        <f t="shared" si="118"/>
        <v>0.69478260869565223</v>
      </c>
      <c r="G457" s="68">
        <f t="shared" si="119"/>
        <v>1.0848354908417028</v>
      </c>
      <c r="H457" s="67">
        <f t="shared" si="120"/>
        <v>0.12260869565217392</v>
      </c>
      <c r="I457" s="66">
        <f t="shared" si="121"/>
        <v>0.87633352798480058</v>
      </c>
      <c r="J457" s="32"/>
      <c r="K457" s="70">
        <f t="shared" si="122"/>
        <v>1.0077835571825207</v>
      </c>
      <c r="L457" s="56">
        <f t="shared" si="116"/>
        <v>6.7783557182520715E-2</v>
      </c>
      <c r="M457" s="57">
        <f t="shared" si="117"/>
        <v>7.2110167215447579E-2</v>
      </c>
      <c r="N457" s="60"/>
      <c r="O457" s="64"/>
      <c r="P457" s="33"/>
      <c r="Q457" s="34">
        <v>0</v>
      </c>
      <c r="R457" s="61">
        <v>15.63</v>
      </c>
      <c r="S457" s="61">
        <v>18.214700000000001</v>
      </c>
      <c r="T457" s="35">
        <f t="shared" si="123"/>
        <v>0</v>
      </c>
      <c r="U457" s="53">
        <v>0.5</v>
      </c>
      <c r="V457" s="62">
        <v>94.6</v>
      </c>
      <c r="W457" s="62">
        <v>102.6</v>
      </c>
      <c r="X457" s="54">
        <f t="shared" si="124"/>
        <v>0.54228329809725162</v>
      </c>
      <c r="Y457" s="36">
        <v>0.3</v>
      </c>
      <c r="Z457" s="37">
        <v>91.3</v>
      </c>
      <c r="AA457" s="37">
        <v>102.4</v>
      </c>
      <c r="AB457" s="38">
        <f t="shared" si="125"/>
        <v>0.3364731653888281</v>
      </c>
      <c r="AC457" s="39">
        <v>0.2</v>
      </c>
      <c r="AD457" s="40">
        <v>98.7</v>
      </c>
      <c r="AE457" s="40">
        <v>101.7</v>
      </c>
      <c r="AF457" s="41">
        <f t="shared" si="126"/>
        <v>0.20607902735562311</v>
      </c>
      <c r="AG457" s="42">
        <v>0</v>
      </c>
      <c r="AH457" s="43">
        <v>119.6</v>
      </c>
      <c r="AI457" s="43">
        <v>155.19999999999999</v>
      </c>
      <c r="AJ457" s="44">
        <f t="shared" si="127"/>
        <v>0</v>
      </c>
      <c r="AK457" s="45">
        <v>0</v>
      </c>
      <c r="AL457" s="46">
        <v>1</v>
      </c>
      <c r="AM457" s="46">
        <v>1</v>
      </c>
      <c r="AN457" s="47">
        <f t="shared" si="128"/>
        <v>0</v>
      </c>
      <c r="AO457" s="48">
        <f t="shared" si="129"/>
        <v>1</v>
      </c>
    </row>
    <row r="458" spans="1:41" s="49" customFormat="1" x14ac:dyDescent="0.3">
      <c r="A458" s="30" t="s">
        <v>195</v>
      </c>
      <c r="B458" s="72" t="s">
        <v>242</v>
      </c>
      <c r="C458" s="69">
        <v>3.5</v>
      </c>
      <c r="D458" s="69">
        <f t="shared" si="115"/>
        <v>3.0434782608695654</v>
      </c>
      <c r="E458" s="31"/>
      <c r="F458" s="66">
        <f t="shared" si="118"/>
        <v>2.5869565217391304</v>
      </c>
      <c r="G458" s="68">
        <f t="shared" si="119"/>
        <v>1.0848354908417028</v>
      </c>
      <c r="H458" s="67">
        <f t="shared" si="120"/>
        <v>0.45652173913043481</v>
      </c>
      <c r="I458" s="66">
        <f t="shared" si="121"/>
        <v>3.2629439871774482</v>
      </c>
      <c r="J458" s="32"/>
      <c r="K458" s="70">
        <f t="shared" si="122"/>
        <v>3.7523855852540651</v>
      </c>
      <c r="L458" s="56">
        <f t="shared" si="116"/>
        <v>0.25238558525406507</v>
      </c>
      <c r="M458" s="57">
        <f t="shared" si="117"/>
        <v>7.2110167215447163E-2</v>
      </c>
      <c r="N458" s="60"/>
      <c r="O458" s="64"/>
      <c r="P458" s="33"/>
      <c r="Q458" s="34">
        <v>0</v>
      </c>
      <c r="R458" s="61">
        <v>15.63</v>
      </c>
      <c r="S458" s="61">
        <v>18.214700000000001</v>
      </c>
      <c r="T458" s="35">
        <f t="shared" si="123"/>
        <v>0</v>
      </c>
      <c r="U458" s="53">
        <v>0.5</v>
      </c>
      <c r="V458" s="62">
        <v>94.6</v>
      </c>
      <c r="W458" s="62">
        <v>102.6</v>
      </c>
      <c r="X458" s="54">
        <f t="shared" si="124"/>
        <v>0.54228329809725162</v>
      </c>
      <c r="Y458" s="36">
        <v>0.3</v>
      </c>
      <c r="Z458" s="37">
        <v>91.3</v>
      </c>
      <c r="AA458" s="37">
        <v>102.4</v>
      </c>
      <c r="AB458" s="38">
        <f t="shared" si="125"/>
        <v>0.3364731653888281</v>
      </c>
      <c r="AC458" s="39">
        <v>0.2</v>
      </c>
      <c r="AD458" s="40">
        <v>98.7</v>
      </c>
      <c r="AE458" s="40">
        <v>101.7</v>
      </c>
      <c r="AF458" s="41">
        <f t="shared" si="126"/>
        <v>0.20607902735562311</v>
      </c>
      <c r="AG458" s="42">
        <v>0</v>
      </c>
      <c r="AH458" s="43">
        <v>119.6</v>
      </c>
      <c r="AI458" s="43">
        <v>155.19999999999999</v>
      </c>
      <c r="AJ458" s="44">
        <f t="shared" si="127"/>
        <v>0</v>
      </c>
      <c r="AK458" s="45">
        <v>0</v>
      </c>
      <c r="AL458" s="46">
        <v>1</v>
      </c>
      <c r="AM458" s="46">
        <v>1</v>
      </c>
      <c r="AN458" s="47">
        <f t="shared" si="128"/>
        <v>0</v>
      </c>
      <c r="AO458" s="48">
        <f t="shared" si="129"/>
        <v>1</v>
      </c>
    </row>
    <row r="459" spans="1:41" s="49" customFormat="1" hidden="1" x14ac:dyDescent="0.3">
      <c r="A459" s="30" t="s">
        <v>204</v>
      </c>
      <c r="B459" s="72" t="s">
        <v>244</v>
      </c>
      <c r="C459" s="69">
        <v>4.2477999999999998</v>
      </c>
      <c r="D459" s="69">
        <f t="shared" si="115"/>
        <v>3.6937391304347829</v>
      </c>
      <c r="E459" s="31"/>
      <c r="F459" s="66">
        <f t="shared" si="118"/>
        <v>3.1396782608695655</v>
      </c>
      <c r="G459" s="68">
        <f t="shared" si="119"/>
        <v>1.1561064483041639</v>
      </c>
      <c r="H459" s="67">
        <f t="shared" si="120"/>
        <v>0.55406086956521738</v>
      </c>
      <c r="I459" s="66">
        <f t="shared" si="121"/>
        <v>4.183863152556925</v>
      </c>
      <c r="J459" s="32"/>
      <c r="K459" s="70">
        <f t="shared" si="122"/>
        <v>4.8114426254404634</v>
      </c>
      <c r="L459" s="56">
        <f t="shared" si="116"/>
        <v>0.56364262544046362</v>
      </c>
      <c r="M459" s="57">
        <f t="shared" si="117"/>
        <v>0.13269048105853939</v>
      </c>
      <c r="N459" s="60"/>
      <c r="O459" s="64">
        <v>4.91</v>
      </c>
      <c r="P459" s="33"/>
      <c r="Q459" s="92">
        <v>0.8</v>
      </c>
      <c r="R459" s="61">
        <v>15.63</v>
      </c>
      <c r="S459" s="61">
        <v>18.411000000000001</v>
      </c>
      <c r="T459" s="35">
        <f t="shared" si="123"/>
        <v>0.94234165067178521</v>
      </c>
      <c r="U459" s="53">
        <v>0</v>
      </c>
      <c r="V459" s="62">
        <v>121.7</v>
      </c>
      <c r="W459" s="62">
        <v>127.5</v>
      </c>
      <c r="X459" s="54">
        <f t="shared" si="124"/>
        <v>0</v>
      </c>
      <c r="Y459" s="36">
        <v>0</v>
      </c>
      <c r="Z459" s="37">
        <v>106</v>
      </c>
      <c r="AA459" s="37">
        <v>112.7</v>
      </c>
      <c r="AB459" s="38">
        <f t="shared" si="125"/>
        <v>0</v>
      </c>
      <c r="AC459" s="39">
        <v>0.15</v>
      </c>
      <c r="AD459" s="40">
        <v>106.4</v>
      </c>
      <c r="AE459" s="40">
        <v>113.9</v>
      </c>
      <c r="AF459" s="41">
        <f t="shared" si="126"/>
        <v>0.1605733082706767</v>
      </c>
      <c r="AG459" s="42">
        <v>0.05</v>
      </c>
      <c r="AH459" s="43">
        <v>103.4</v>
      </c>
      <c r="AI459" s="43">
        <v>110</v>
      </c>
      <c r="AJ459" s="44">
        <f t="shared" si="127"/>
        <v>5.3191489361702128E-2</v>
      </c>
      <c r="AK459" s="45">
        <v>0</v>
      </c>
      <c r="AL459" s="46">
        <v>1</v>
      </c>
      <c r="AM459" s="46">
        <v>1</v>
      </c>
      <c r="AN459" s="47">
        <f t="shared" si="128"/>
        <v>0</v>
      </c>
      <c r="AO459" s="48">
        <f t="shared" si="129"/>
        <v>1</v>
      </c>
    </row>
    <row r="460" spans="1:41" s="49" customFormat="1" hidden="1" x14ac:dyDescent="0.3">
      <c r="A460" s="30" t="s">
        <v>205</v>
      </c>
      <c r="B460" s="72" t="s">
        <v>244</v>
      </c>
      <c r="C460" s="69">
        <v>4.4214000000000002</v>
      </c>
      <c r="D460" s="69">
        <f t="shared" si="115"/>
        <v>3.8446956521739137</v>
      </c>
      <c r="E460" s="31"/>
      <c r="F460" s="66">
        <f t="shared" si="118"/>
        <v>3.2679913043478268</v>
      </c>
      <c r="G460" s="68">
        <f t="shared" si="119"/>
        <v>1.1561064483041639</v>
      </c>
      <c r="H460" s="67">
        <f t="shared" si="120"/>
        <v>0.57670434782608704</v>
      </c>
      <c r="I460" s="66">
        <f t="shared" si="121"/>
        <v>4.3548501677845453</v>
      </c>
      <c r="J460" s="32"/>
      <c r="K460" s="70">
        <f t="shared" si="122"/>
        <v>5.0080776929522264</v>
      </c>
      <c r="L460" s="56">
        <f t="shared" si="116"/>
        <v>0.58667769295222616</v>
      </c>
      <c r="M460" s="57">
        <f t="shared" si="117"/>
        <v>0.13269048105853939</v>
      </c>
      <c r="N460" s="60"/>
      <c r="O460" s="64">
        <v>5.0999999999999996</v>
      </c>
      <c r="P460" s="33"/>
      <c r="Q460" s="92">
        <v>0.8</v>
      </c>
      <c r="R460" s="61">
        <v>15.63</v>
      </c>
      <c r="S460" s="61">
        <v>18.411000000000001</v>
      </c>
      <c r="T460" s="35">
        <f t="shared" si="123"/>
        <v>0.94234165067178521</v>
      </c>
      <c r="U460" s="53">
        <v>0</v>
      </c>
      <c r="V460" s="62">
        <v>121.7</v>
      </c>
      <c r="W460" s="62">
        <v>127.5</v>
      </c>
      <c r="X460" s="54">
        <f t="shared" si="124"/>
        <v>0</v>
      </c>
      <c r="Y460" s="36">
        <v>0</v>
      </c>
      <c r="Z460" s="37">
        <v>106</v>
      </c>
      <c r="AA460" s="37">
        <v>112.7</v>
      </c>
      <c r="AB460" s="38">
        <f t="shared" si="125"/>
        <v>0</v>
      </c>
      <c r="AC460" s="39">
        <v>0.15</v>
      </c>
      <c r="AD460" s="40">
        <v>106.4</v>
      </c>
      <c r="AE460" s="40">
        <v>113.9</v>
      </c>
      <c r="AF460" s="41">
        <f t="shared" si="126"/>
        <v>0.1605733082706767</v>
      </c>
      <c r="AG460" s="42">
        <v>0.05</v>
      </c>
      <c r="AH460" s="43">
        <v>103.4</v>
      </c>
      <c r="AI460" s="43">
        <v>110</v>
      </c>
      <c r="AJ460" s="44">
        <f t="shared" si="127"/>
        <v>5.3191489361702128E-2</v>
      </c>
      <c r="AK460" s="45">
        <v>0</v>
      </c>
      <c r="AL460" s="46">
        <v>1</v>
      </c>
      <c r="AM460" s="46">
        <v>1</v>
      </c>
      <c r="AN460" s="47">
        <f t="shared" si="128"/>
        <v>0</v>
      </c>
      <c r="AO460" s="48">
        <f t="shared" si="129"/>
        <v>1</v>
      </c>
    </row>
    <row r="461" spans="1:41" s="49" customFormat="1" hidden="1" x14ac:dyDescent="0.3">
      <c r="A461" s="30" t="s">
        <v>206</v>
      </c>
      <c r="B461" s="72" t="s">
        <v>244</v>
      </c>
      <c r="C461" s="69">
        <v>4.66</v>
      </c>
      <c r="D461" s="69">
        <f t="shared" si="115"/>
        <v>4.0521739130434788</v>
      </c>
      <c r="E461" s="31"/>
      <c r="F461" s="66">
        <f t="shared" si="118"/>
        <v>3.4443478260869571</v>
      </c>
      <c r="G461" s="68">
        <f t="shared" si="119"/>
        <v>1.1561064483041639</v>
      </c>
      <c r="H461" s="67">
        <f t="shared" si="120"/>
        <v>0.60782608695652185</v>
      </c>
      <c r="I461" s="66">
        <f t="shared" si="121"/>
        <v>4.5898588188980822</v>
      </c>
      <c r="J461" s="32"/>
      <c r="K461" s="70">
        <f t="shared" si="122"/>
        <v>5.2783376417327945</v>
      </c>
      <c r="L461" s="56">
        <f t="shared" si="116"/>
        <v>0.61833764173279437</v>
      </c>
      <c r="M461" s="57">
        <f t="shared" si="117"/>
        <v>0.13269048105853956</v>
      </c>
      <c r="N461" s="60"/>
      <c r="O461" s="64">
        <v>5.38</v>
      </c>
      <c r="P461" s="33"/>
      <c r="Q461" s="92">
        <v>0.8</v>
      </c>
      <c r="R461" s="61">
        <v>15.63</v>
      </c>
      <c r="S461" s="61">
        <v>18.411000000000001</v>
      </c>
      <c r="T461" s="35">
        <f t="shared" si="123"/>
        <v>0.94234165067178521</v>
      </c>
      <c r="U461" s="53">
        <v>0</v>
      </c>
      <c r="V461" s="62">
        <v>121.7</v>
      </c>
      <c r="W461" s="62">
        <v>127.5</v>
      </c>
      <c r="X461" s="54">
        <f t="shared" si="124"/>
        <v>0</v>
      </c>
      <c r="Y461" s="36">
        <v>0</v>
      </c>
      <c r="Z461" s="37">
        <v>106</v>
      </c>
      <c r="AA461" s="37">
        <v>112.7</v>
      </c>
      <c r="AB461" s="38">
        <f t="shared" si="125"/>
        <v>0</v>
      </c>
      <c r="AC461" s="39">
        <v>0.15</v>
      </c>
      <c r="AD461" s="40">
        <v>106.4</v>
      </c>
      <c r="AE461" s="40">
        <v>113.9</v>
      </c>
      <c r="AF461" s="41">
        <f t="shared" si="126"/>
        <v>0.1605733082706767</v>
      </c>
      <c r="AG461" s="42">
        <v>0.05</v>
      </c>
      <c r="AH461" s="43">
        <v>103.4</v>
      </c>
      <c r="AI461" s="43">
        <v>110</v>
      </c>
      <c r="AJ461" s="44">
        <f t="shared" si="127"/>
        <v>5.3191489361702128E-2</v>
      </c>
      <c r="AK461" s="45">
        <v>0</v>
      </c>
      <c r="AL461" s="46">
        <v>1</v>
      </c>
      <c r="AM461" s="46">
        <v>1</v>
      </c>
      <c r="AN461" s="47">
        <f t="shared" si="128"/>
        <v>0</v>
      </c>
      <c r="AO461" s="48">
        <f t="shared" si="129"/>
        <v>1</v>
      </c>
    </row>
    <row r="462" spans="1:41" s="49" customFormat="1" hidden="1" x14ac:dyDescent="0.3">
      <c r="A462" s="30" t="s">
        <v>207</v>
      </c>
      <c r="B462" s="72" t="s">
        <v>244</v>
      </c>
      <c r="C462" s="69">
        <v>6.5130999999999997</v>
      </c>
      <c r="D462" s="69">
        <f t="shared" si="115"/>
        <v>5.6635652173913043</v>
      </c>
      <c r="E462" s="31"/>
      <c r="F462" s="66">
        <f t="shared" si="118"/>
        <v>4.8140304347826088</v>
      </c>
      <c r="G462" s="68">
        <f t="shared" si="119"/>
        <v>1.1561064483041639</v>
      </c>
      <c r="H462" s="67">
        <f t="shared" si="120"/>
        <v>0.84953478260869564</v>
      </c>
      <c r="I462" s="66">
        <f t="shared" si="121"/>
        <v>6.4150664105933668</v>
      </c>
      <c r="J462" s="32"/>
      <c r="K462" s="70">
        <f t="shared" si="122"/>
        <v>7.3773263721823712</v>
      </c>
      <c r="L462" s="56">
        <f t="shared" si="116"/>
        <v>0.86422637218237153</v>
      </c>
      <c r="M462" s="57">
        <f t="shared" si="117"/>
        <v>0.13269048105853917</v>
      </c>
      <c r="N462" s="60"/>
      <c r="O462" s="64">
        <v>7.51</v>
      </c>
      <c r="P462" s="33"/>
      <c r="Q462" s="92">
        <v>0.8</v>
      </c>
      <c r="R462" s="61">
        <v>15.63</v>
      </c>
      <c r="S462" s="61">
        <v>18.411000000000001</v>
      </c>
      <c r="T462" s="35">
        <f t="shared" si="123"/>
        <v>0.94234165067178521</v>
      </c>
      <c r="U462" s="53">
        <v>0</v>
      </c>
      <c r="V462" s="62">
        <v>121.7</v>
      </c>
      <c r="W462" s="62">
        <v>127.5</v>
      </c>
      <c r="X462" s="54">
        <f t="shared" si="124"/>
        <v>0</v>
      </c>
      <c r="Y462" s="36">
        <v>0</v>
      </c>
      <c r="Z462" s="37">
        <v>106</v>
      </c>
      <c r="AA462" s="37">
        <v>112.7</v>
      </c>
      <c r="AB462" s="38">
        <f t="shared" si="125"/>
        <v>0</v>
      </c>
      <c r="AC462" s="39">
        <v>0.15</v>
      </c>
      <c r="AD462" s="40">
        <v>106.4</v>
      </c>
      <c r="AE462" s="40">
        <v>113.9</v>
      </c>
      <c r="AF462" s="41">
        <f t="shared" si="126"/>
        <v>0.1605733082706767</v>
      </c>
      <c r="AG462" s="42">
        <v>0.05</v>
      </c>
      <c r="AH462" s="43">
        <v>103.4</v>
      </c>
      <c r="AI462" s="43">
        <v>110</v>
      </c>
      <c r="AJ462" s="44">
        <f t="shared" si="127"/>
        <v>5.3191489361702128E-2</v>
      </c>
      <c r="AK462" s="45">
        <v>0</v>
      </c>
      <c r="AL462" s="46">
        <v>1</v>
      </c>
      <c r="AM462" s="46">
        <v>1</v>
      </c>
      <c r="AN462" s="47">
        <f t="shared" si="128"/>
        <v>0</v>
      </c>
      <c r="AO462" s="48">
        <f t="shared" si="129"/>
        <v>1</v>
      </c>
    </row>
    <row r="463" spans="1:41" s="49" customFormat="1" hidden="1" x14ac:dyDescent="0.3">
      <c r="A463" s="30" t="s">
        <v>208</v>
      </c>
      <c r="B463" s="72" t="s">
        <v>244</v>
      </c>
      <c r="C463" s="69">
        <v>6.58</v>
      </c>
      <c r="D463" s="69">
        <f t="shared" si="115"/>
        <v>5.7217391304347833</v>
      </c>
      <c r="E463" s="31"/>
      <c r="F463" s="66">
        <f t="shared" si="118"/>
        <v>4.8634782608695657</v>
      </c>
      <c r="G463" s="68">
        <f t="shared" si="119"/>
        <v>1.1561064483041639</v>
      </c>
      <c r="H463" s="67">
        <f t="shared" si="120"/>
        <v>0.85826086956521752</v>
      </c>
      <c r="I463" s="66">
        <f t="shared" si="121"/>
        <v>6.4809594481436426</v>
      </c>
      <c r="J463" s="32"/>
      <c r="K463" s="70">
        <f t="shared" si="122"/>
        <v>7.4531033653651884</v>
      </c>
      <c r="L463" s="56">
        <f t="shared" si="116"/>
        <v>0.87310336536518829</v>
      </c>
      <c r="M463" s="57">
        <f t="shared" si="117"/>
        <v>0.13269048105853926</v>
      </c>
      <c r="N463" s="60"/>
      <c r="O463" s="64">
        <v>7.59</v>
      </c>
      <c r="P463" s="33"/>
      <c r="Q463" s="92">
        <v>0.8</v>
      </c>
      <c r="R463" s="61">
        <v>15.63</v>
      </c>
      <c r="S463" s="61">
        <v>18.411000000000001</v>
      </c>
      <c r="T463" s="35">
        <f t="shared" si="123"/>
        <v>0.94234165067178521</v>
      </c>
      <c r="U463" s="53">
        <v>0</v>
      </c>
      <c r="V463" s="62">
        <v>121.7</v>
      </c>
      <c r="W463" s="62">
        <v>127.5</v>
      </c>
      <c r="X463" s="54">
        <f t="shared" si="124"/>
        <v>0</v>
      </c>
      <c r="Y463" s="36">
        <v>0</v>
      </c>
      <c r="Z463" s="37">
        <v>106</v>
      </c>
      <c r="AA463" s="37">
        <v>112.7</v>
      </c>
      <c r="AB463" s="38">
        <f t="shared" si="125"/>
        <v>0</v>
      </c>
      <c r="AC463" s="39">
        <v>0.15</v>
      </c>
      <c r="AD463" s="40">
        <v>106.4</v>
      </c>
      <c r="AE463" s="40">
        <v>113.9</v>
      </c>
      <c r="AF463" s="41">
        <f t="shared" si="126"/>
        <v>0.1605733082706767</v>
      </c>
      <c r="AG463" s="42">
        <v>0.05</v>
      </c>
      <c r="AH463" s="43">
        <v>103.4</v>
      </c>
      <c r="AI463" s="43">
        <v>110</v>
      </c>
      <c r="AJ463" s="44">
        <f t="shared" si="127"/>
        <v>5.3191489361702128E-2</v>
      </c>
      <c r="AK463" s="45">
        <v>0</v>
      </c>
      <c r="AL463" s="46">
        <v>1</v>
      </c>
      <c r="AM463" s="46">
        <v>1</v>
      </c>
      <c r="AN463" s="47">
        <f t="shared" si="128"/>
        <v>0</v>
      </c>
      <c r="AO463" s="48">
        <f t="shared" si="129"/>
        <v>1</v>
      </c>
    </row>
    <row r="464" spans="1:41" s="49" customFormat="1" hidden="1" x14ac:dyDescent="0.3">
      <c r="A464" s="30" t="s">
        <v>209</v>
      </c>
      <c r="B464" s="72" t="s">
        <v>244</v>
      </c>
      <c r="C464" s="69">
        <v>7.3846999999999996</v>
      </c>
      <c r="D464" s="69">
        <f t="shared" si="115"/>
        <v>6.4214782608695655</v>
      </c>
      <c r="E464" s="31"/>
      <c r="F464" s="66">
        <f t="shared" si="118"/>
        <v>5.4582565217391306</v>
      </c>
      <c r="G464" s="68">
        <f t="shared" si="119"/>
        <v>1.1561064483041639</v>
      </c>
      <c r="H464" s="67">
        <f t="shared" si="120"/>
        <v>0.96322173913043474</v>
      </c>
      <c r="I464" s="66">
        <f t="shared" si="121"/>
        <v>7.2735473004113</v>
      </c>
      <c r="J464" s="32"/>
      <c r="K464" s="70">
        <f t="shared" si="122"/>
        <v>8.3645793954729939</v>
      </c>
      <c r="L464" s="56">
        <f t="shared" si="116"/>
        <v>0.9798793954729943</v>
      </c>
      <c r="M464" s="57">
        <f t="shared" si="117"/>
        <v>0.1326904810585392</v>
      </c>
      <c r="N464" s="60"/>
      <c r="O464" s="64">
        <v>8.52</v>
      </c>
      <c r="P464" s="33"/>
      <c r="Q464" s="92">
        <v>0.8</v>
      </c>
      <c r="R464" s="61">
        <v>15.63</v>
      </c>
      <c r="S464" s="61">
        <v>18.411000000000001</v>
      </c>
      <c r="T464" s="35">
        <f t="shared" si="123"/>
        <v>0.94234165067178521</v>
      </c>
      <c r="U464" s="53">
        <v>0</v>
      </c>
      <c r="V464" s="62">
        <v>121.7</v>
      </c>
      <c r="W464" s="62">
        <v>127.5</v>
      </c>
      <c r="X464" s="54">
        <f t="shared" si="124"/>
        <v>0</v>
      </c>
      <c r="Y464" s="36">
        <v>0</v>
      </c>
      <c r="Z464" s="37">
        <v>106</v>
      </c>
      <c r="AA464" s="37">
        <v>112.7</v>
      </c>
      <c r="AB464" s="38">
        <f t="shared" si="125"/>
        <v>0</v>
      </c>
      <c r="AC464" s="39">
        <v>0.15</v>
      </c>
      <c r="AD464" s="40">
        <v>106.4</v>
      </c>
      <c r="AE464" s="40">
        <v>113.9</v>
      </c>
      <c r="AF464" s="41">
        <f t="shared" si="126"/>
        <v>0.1605733082706767</v>
      </c>
      <c r="AG464" s="42">
        <v>0.05</v>
      </c>
      <c r="AH464" s="43">
        <v>103.4</v>
      </c>
      <c r="AI464" s="43">
        <v>110</v>
      </c>
      <c r="AJ464" s="44">
        <f t="shared" si="127"/>
        <v>5.3191489361702128E-2</v>
      </c>
      <c r="AK464" s="45">
        <v>0</v>
      </c>
      <c r="AL464" s="46">
        <v>1</v>
      </c>
      <c r="AM464" s="46">
        <v>1</v>
      </c>
      <c r="AN464" s="47">
        <f t="shared" si="128"/>
        <v>0</v>
      </c>
      <c r="AO464" s="48">
        <f t="shared" si="129"/>
        <v>1</v>
      </c>
    </row>
    <row r="465" spans="1:41" s="49" customFormat="1" hidden="1" x14ac:dyDescent="0.3">
      <c r="A465" s="30" t="s">
        <v>51</v>
      </c>
      <c r="B465" s="72" t="s">
        <v>243</v>
      </c>
      <c r="C465" s="69">
        <v>9.5</v>
      </c>
      <c r="D465" s="69">
        <f t="shared" si="115"/>
        <v>8.2608695652173925</v>
      </c>
      <c r="E465" s="31"/>
      <c r="F465" s="66">
        <f t="shared" ref="F465:F500" si="130">D465*85%</f>
        <v>7.0217391304347831</v>
      </c>
      <c r="G465" s="68">
        <f t="shared" ref="G465:G500" si="131">T465+X465+AB465+AF465+AJ465+AN465</f>
        <v>1.0291764349123718</v>
      </c>
      <c r="H465" s="67">
        <f t="shared" ref="H465:H500" si="132">D465*15%</f>
        <v>1.2391304347826089</v>
      </c>
      <c r="I465" s="66">
        <f t="shared" ref="I465:I500" si="133">(F465*G465)+H465</f>
        <v>8.4657388799281765</v>
      </c>
      <c r="J465" s="32"/>
      <c r="K465" s="70">
        <f t="shared" ref="K465:K500" si="134">I465*1.15</f>
        <v>9.735599711917402</v>
      </c>
      <c r="L465" s="56">
        <f t="shared" si="116"/>
        <v>0.23559971191740203</v>
      </c>
      <c r="M465" s="57">
        <f t="shared" si="117"/>
        <v>2.4799969675516002E-2</v>
      </c>
      <c r="N465" s="60"/>
      <c r="O465" s="70">
        <v>9.9807753406331656</v>
      </c>
      <c r="P465" s="33"/>
      <c r="Q465" s="34">
        <v>0</v>
      </c>
      <c r="R465" s="61">
        <v>15.63</v>
      </c>
      <c r="S465" s="61">
        <v>18.411000000000001</v>
      </c>
      <c r="T465" s="35">
        <f t="shared" ref="T465:T500" si="135">Q465*(S465/R465)</f>
        <v>0</v>
      </c>
      <c r="U465" s="53">
        <v>0.7</v>
      </c>
      <c r="V465" s="62">
        <v>129.1</v>
      </c>
      <c r="W465" s="62">
        <v>130.80000000000001</v>
      </c>
      <c r="X465" s="54">
        <f t="shared" ref="X465:X500" si="136">U465*(W465/V465)</f>
        <v>0.70921766072811787</v>
      </c>
      <c r="Y465" s="36">
        <v>0.1</v>
      </c>
      <c r="Z465" s="37">
        <v>106</v>
      </c>
      <c r="AA465" s="37">
        <v>112.7</v>
      </c>
      <c r="AB465" s="38">
        <f t="shared" ref="AB465:AB500" si="137">Y465*(AA465/Z465)</f>
        <v>0.10632075471698113</v>
      </c>
      <c r="AC465" s="39">
        <v>0.1</v>
      </c>
      <c r="AD465" s="40">
        <v>106.4</v>
      </c>
      <c r="AE465" s="40">
        <v>113.9</v>
      </c>
      <c r="AF465" s="41">
        <f t="shared" ref="AF465:AF500" si="138">AC465*(AE465/AD465)</f>
        <v>0.10704887218045114</v>
      </c>
      <c r="AG465" s="42">
        <v>0.1</v>
      </c>
      <c r="AH465" s="43">
        <v>103.2</v>
      </c>
      <c r="AI465" s="43">
        <v>110</v>
      </c>
      <c r="AJ465" s="44">
        <f t="shared" ref="AJ465:AJ500" si="139">AG465*(AI465/AH465)</f>
        <v>0.1065891472868217</v>
      </c>
      <c r="AK465" s="45">
        <v>0</v>
      </c>
      <c r="AL465" s="46">
        <v>1</v>
      </c>
      <c r="AM465" s="46">
        <v>1</v>
      </c>
      <c r="AN465" s="47">
        <f t="shared" ref="AN465:AN500" si="140">AK465*(AM465/AL465)</f>
        <v>0</v>
      </c>
      <c r="AO465" s="48">
        <f t="shared" ref="AO465:AO500" si="141">Q465+U465+Y465+AC465+AG465+AK465</f>
        <v>0.99999999999999989</v>
      </c>
    </row>
    <row r="466" spans="1:41" s="49" customFormat="1" hidden="1" x14ac:dyDescent="0.3">
      <c r="A466" s="30" t="s">
        <v>162</v>
      </c>
      <c r="B466" s="72" t="s">
        <v>243</v>
      </c>
      <c r="C466" s="69">
        <v>12.95</v>
      </c>
      <c r="D466" s="69">
        <f t="shared" si="115"/>
        <v>11.260869565217391</v>
      </c>
      <c r="E466" s="31"/>
      <c r="F466" s="66">
        <f t="shared" si="130"/>
        <v>9.5717391304347821</v>
      </c>
      <c r="G466" s="68">
        <f t="shared" si="131"/>
        <v>1.0291764349123718</v>
      </c>
      <c r="H466" s="67">
        <f t="shared" si="132"/>
        <v>1.6891304347826086</v>
      </c>
      <c r="I466" s="66">
        <f t="shared" si="133"/>
        <v>11.540138788954723</v>
      </c>
      <c r="J466" s="32"/>
      <c r="K466" s="70">
        <f t="shared" si="134"/>
        <v>13.27115960729793</v>
      </c>
      <c r="L466" s="56">
        <f t="shared" si="116"/>
        <v>0.3211596072979308</v>
      </c>
      <c r="M466" s="57">
        <f t="shared" si="117"/>
        <v>2.4799969675515895E-2</v>
      </c>
      <c r="N466" s="60"/>
      <c r="O466" s="70">
        <v>13.605372701178892</v>
      </c>
      <c r="P466" s="33"/>
      <c r="Q466" s="34">
        <v>0</v>
      </c>
      <c r="R466" s="61">
        <v>15.63</v>
      </c>
      <c r="S466" s="61">
        <v>18.411000000000001</v>
      </c>
      <c r="T466" s="35">
        <f t="shared" si="135"/>
        <v>0</v>
      </c>
      <c r="U466" s="53">
        <v>0.7</v>
      </c>
      <c r="V466" s="62">
        <v>129.1</v>
      </c>
      <c r="W466" s="62">
        <v>130.80000000000001</v>
      </c>
      <c r="X466" s="54">
        <f t="shared" si="136"/>
        <v>0.70921766072811787</v>
      </c>
      <c r="Y466" s="36">
        <v>0.1</v>
      </c>
      <c r="Z466" s="37">
        <v>106</v>
      </c>
      <c r="AA466" s="37">
        <v>112.7</v>
      </c>
      <c r="AB466" s="38">
        <f t="shared" si="137"/>
        <v>0.10632075471698113</v>
      </c>
      <c r="AC466" s="39">
        <v>0.1</v>
      </c>
      <c r="AD466" s="40">
        <v>106.4</v>
      </c>
      <c r="AE466" s="40">
        <v>113.9</v>
      </c>
      <c r="AF466" s="41">
        <f t="shared" si="138"/>
        <v>0.10704887218045114</v>
      </c>
      <c r="AG466" s="42">
        <v>0.1</v>
      </c>
      <c r="AH466" s="43">
        <v>103.2</v>
      </c>
      <c r="AI466" s="43">
        <v>110</v>
      </c>
      <c r="AJ466" s="44">
        <f t="shared" si="139"/>
        <v>0.1065891472868217</v>
      </c>
      <c r="AK466" s="45">
        <v>0</v>
      </c>
      <c r="AL466" s="46">
        <v>1</v>
      </c>
      <c r="AM466" s="46">
        <v>1</v>
      </c>
      <c r="AN466" s="47">
        <f t="shared" si="140"/>
        <v>0</v>
      </c>
      <c r="AO466" s="48">
        <f t="shared" si="141"/>
        <v>0.99999999999999989</v>
      </c>
    </row>
    <row r="467" spans="1:41" s="49" customFormat="1" hidden="1" x14ac:dyDescent="0.3">
      <c r="A467" s="30" t="s">
        <v>163</v>
      </c>
      <c r="B467" s="72" t="s">
        <v>243</v>
      </c>
      <c r="C467" s="69">
        <v>14.5</v>
      </c>
      <c r="D467" s="69">
        <f t="shared" si="115"/>
        <v>12.608695652173914</v>
      </c>
      <c r="E467" s="31"/>
      <c r="F467" s="66">
        <f t="shared" si="130"/>
        <v>10.717391304347826</v>
      </c>
      <c r="G467" s="68">
        <f t="shared" si="131"/>
        <v>1.0291764349123718</v>
      </c>
      <c r="H467" s="67">
        <f t="shared" si="132"/>
        <v>1.8913043478260869</v>
      </c>
      <c r="I467" s="66">
        <f t="shared" si="133"/>
        <v>12.921390921995638</v>
      </c>
      <c r="J467" s="32"/>
      <c r="K467" s="70">
        <f t="shared" si="134"/>
        <v>14.859599560294983</v>
      </c>
      <c r="L467" s="56">
        <f t="shared" si="116"/>
        <v>0.35959956029498308</v>
      </c>
      <c r="M467" s="57">
        <f t="shared" si="117"/>
        <v>2.4799969675516075E-2</v>
      </c>
      <c r="N467" s="60"/>
      <c r="O467" s="70">
        <v>15.233814993597989</v>
      </c>
      <c r="P467" s="33"/>
      <c r="Q467" s="34">
        <v>0</v>
      </c>
      <c r="R467" s="61">
        <v>15.63</v>
      </c>
      <c r="S467" s="61">
        <v>18.411000000000001</v>
      </c>
      <c r="T467" s="35">
        <f t="shared" si="135"/>
        <v>0</v>
      </c>
      <c r="U467" s="53">
        <v>0.7</v>
      </c>
      <c r="V467" s="62">
        <v>129.1</v>
      </c>
      <c r="W467" s="62">
        <v>130.80000000000001</v>
      </c>
      <c r="X467" s="54">
        <f t="shared" si="136"/>
        <v>0.70921766072811787</v>
      </c>
      <c r="Y467" s="36">
        <v>0.1</v>
      </c>
      <c r="Z467" s="37">
        <v>106</v>
      </c>
      <c r="AA467" s="37">
        <v>112.7</v>
      </c>
      <c r="AB467" s="38">
        <f t="shared" si="137"/>
        <v>0.10632075471698113</v>
      </c>
      <c r="AC467" s="39">
        <v>0.1</v>
      </c>
      <c r="AD467" s="40">
        <v>106.4</v>
      </c>
      <c r="AE467" s="40">
        <v>113.9</v>
      </c>
      <c r="AF467" s="41">
        <f t="shared" si="138"/>
        <v>0.10704887218045114</v>
      </c>
      <c r="AG467" s="42">
        <v>0.1</v>
      </c>
      <c r="AH467" s="43">
        <v>103.2</v>
      </c>
      <c r="AI467" s="43">
        <v>110</v>
      </c>
      <c r="AJ467" s="44">
        <f t="shared" si="139"/>
        <v>0.1065891472868217</v>
      </c>
      <c r="AK467" s="45">
        <v>0</v>
      </c>
      <c r="AL467" s="46">
        <v>1</v>
      </c>
      <c r="AM467" s="46">
        <v>1</v>
      </c>
      <c r="AN467" s="47">
        <f t="shared" si="140"/>
        <v>0</v>
      </c>
      <c r="AO467" s="48">
        <f t="shared" si="141"/>
        <v>0.99999999999999989</v>
      </c>
    </row>
    <row r="468" spans="1:41" s="49" customFormat="1" hidden="1" x14ac:dyDescent="0.3">
      <c r="A468" s="30" t="s">
        <v>220</v>
      </c>
      <c r="B468" s="72" t="s">
        <v>243</v>
      </c>
      <c r="C468" s="69">
        <v>17.5</v>
      </c>
      <c r="D468" s="69">
        <f t="shared" si="115"/>
        <v>15.217391304347828</v>
      </c>
      <c r="E468" s="31"/>
      <c r="F468" s="66">
        <f t="shared" si="130"/>
        <v>12.934782608695654</v>
      </c>
      <c r="G468" s="68">
        <f t="shared" si="131"/>
        <v>1.0291764349123718</v>
      </c>
      <c r="H468" s="67">
        <f t="shared" si="132"/>
        <v>2.2826086956521743</v>
      </c>
      <c r="I468" s="66">
        <f t="shared" si="133"/>
        <v>15.594782147236115</v>
      </c>
      <c r="J468" s="32"/>
      <c r="K468" s="70">
        <f t="shared" si="134"/>
        <v>17.933999469321531</v>
      </c>
      <c r="L468" s="56">
        <f t="shared" si="116"/>
        <v>0.433999469321531</v>
      </c>
      <c r="M468" s="57">
        <f t="shared" si="117"/>
        <v>2.4799969675516058E-2</v>
      </c>
      <c r="N468" s="60"/>
      <c r="O468" s="70">
        <v>18.385638785376884</v>
      </c>
      <c r="P468" s="33"/>
      <c r="Q468" s="34">
        <v>0</v>
      </c>
      <c r="R468" s="61">
        <v>15.63</v>
      </c>
      <c r="S468" s="61">
        <v>18.411000000000001</v>
      </c>
      <c r="T468" s="35">
        <f t="shared" si="135"/>
        <v>0</v>
      </c>
      <c r="U468" s="53">
        <v>0.7</v>
      </c>
      <c r="V468" s="62">
        <v>129.1</v>
      </c>
      <c r="W468" s="62">
        <v>130.80000000000001</v>
      </c>
      <c r="X468" s="54">
        <f t="shared" si="136"/>
        <v>0.70921766072811787</v>
      </c>
      <c r="Y468" s="36">
        <v>0.1</v>
      </c>
      <c r="Z468" s="37">
        <v>106</v>
      </c>
      <c r="AA468" s="37">
        <v>112.7</v>
      </c>
      <c r="AB468" s="38">
        <f t="shared" si="137"/>
        <v>0.10632075471698113</v>
      </c>
      <c r="AC468" s="39">
        <v>0.1</v>
      </c>
      <c r="AD468" s="40">
        <v>106.4</v>
      </c>
      <c r="AE468" s="40">
        <v>113.9</v>
      </c>
      <c r="AF468" s="41">
        <f t="shared" si="138"/>
        <v>0.10704887218045114</v>
      </c>
      <c r="AG468" s="42">
        <v>0.1</v>
      </c>
      <c r="AH468" s="43">
        <v>103.2</v>
      </c>
      <c r="AI468" s="43">
        <v>110</v>
      </c>
      <c r="AJ468" s="44">
        <f t="shared" si="139"/>
        <v>0.1065891472868217</v>
      </c>
      <c r="AK468" s="45">
        <v>0</v>
      </c>
      <c r="AL468" s="46">
        <v>1</v>
      </c>
      <c r="AM468" s="46">
        <v>1</v>
      </c>
      <c r="AN468" s="47">
        <f t="shared" si="140"/>
        <v>0</v>
      </c>
      <c r="AO468" s="48">
        <f t="shared" si="141"/>
        <v>0.99999999999999989</v>
      </c>
    </row>
    <row r="469" spans="1:41" s="49" customFormat="1" hidden="1" x14ac:dyDescent="0.3">
      <c r="A469" s="30" t="s">
        <v>83</v>
      </c>
      <c r="B469" s="72" t="s">
        <v>243</v>
      </c>
      <c r="C469" s="69">
        <v>32.5</v>
      </c>
      <c r="D469" s="69">
        <f t="shared" si="115"/>
        <v>28.260869565217394</v>
      </c>
      <c r="E469" s="31"/>
      <c r="F469" s="66">
        <f t="shared" si="130"/>
        <v>24.021739130434785</v>
      </c>
      <c r="G469" s="68">
        <f t="shared" si="131"/>
        <v>1.0291764349123718</v>
      </c>
      <c r="H469" s="67">
        <f t="shared" si="132"/>
        <v>4.2391304347826093</v>
      </c>
      <c r="I469" s="66">
        <f t="shared" si="133"/>
        <v>28.961738273438499</v>
      </c>
      <c r="J469" s="32"/>
      <c r="K469" s="70">
        <f t="shared" si="134"/>
        <v>33.305999014454272</v>
      </c>
      <c r="L469" s="56">
        <f t="shared" si="116"/>
        <v>0.80599901445427236</v>
      </c>
      <c r="M469" s="57">
        <f t="shared" si="117"/>
        <v>2.4799969675516072E-2</v>
      </c>
      <c r="N469" s="60"/>
      <c r="O469" s="70">
        <v>34.144757744271359</v>
      </c>
      <c r="P469" s="33"/>
      <c r="Q469" s="34">
        <v>0</v>
      </c>
      <c r="R469" s="61">
        <v>15.63</v>
      </c>
      <c r="S469" s="61">
        <v>18.411000000000001</v>
      </c>
      <c r="T469" s="35">
        <f t="shared" si="135"/>
        <v>0</v>
      </c>
      <c r="U469" s="53">
        <v>0.7</v>
      </c>
      <c r="V469" s="62">
        <v>129.1</v>
      </c>
      <c r="W469" s="62">
        <v>130.80000000000001</v>
      </c>
      <c r="X469" s="54">
        <f t="shared" si="136"/>
        <v>0.70921766072811787</v>
      </c>
      <c r="Y469" s="36">
        <v>0.1</v>
      </c>
      <c r="Z469" s="37">
        <v>106</v>
      </c>
      <c r="AA469" s="37">
        <v>112.7</v>
      </c>
      <c r="AB469" s="38">
        <f t="shared" si="137"/>
        <v>0.10632075471698113</v>
      </c>
      <c r="AC469" s="39">
        <v>0.1</v>
      </c>
      <c r="AD469" s="40">
        <v>106.4</v>
      </c>
      <c r="AE469" s="40">
        <v>113.9</v>
      </c>
      <c r="AF469" s="41">
        <f t="shared" si="138"/>
        <v>0.10704887218045114</v>
      </c>
      <c r="AG469" s="42">
        <v>0.1</v>
      </c>
      <c r="AH469" s="43">
        <v>103.2</v>
      </c>
      <c r="AI469" s="43">
        <v>110</v>
      </c>
      <c r="AJ469" s="44">
        <f t="shared" si="139"/>
        <v>0.1065891472868217</v>
      </c>
      <c r="AK469" s="45">
        <v>0</v>
      </c>
      <c r="AL469" s="46">
        <v>1</v>
      </c>
      <c r="AM469" s="46">
        <v>1</v>
      </c>
      <c r="AN469" s="47">
        <f t="shared" si="140"/>
        <v>0</v>
      </c>
      <c r="AO469" s="48">
        <f t="shared" si="141"/>
        <v>0.99999999999999989</v>
      </c>
    </row>
    <row r="470" spans="1:41" s="49" customFormat="1" hidden="1" x14ac:dyDescent="0.3">
      <c r="A470" s="30" t="s">
        <v>84</v>
      </c>
      <c r="B470" s="72" t="s">
        <v>243</v>
      </c>
      <c r="C470" s="69">
        <v>33.65</v>
      </c>
      <c r="D470" s="69">
        <f t="shared" si="115"/>
        <v>29.260869565217391</v>
      </c>
      <c r="E470" s="31"/>
      <c r="F470" s="66">
        <f t="shared" si="130"/>
        <v>24.871739130434783</v>
      </c>
      <c r="G470" s="68">
        <f t="shared" si="131"/>
        <v>1.0291764349123718</v>
      </c>
      <c r="H470" s="67">
        <f t="shared" si="132"/>
        <v>4.3891304347826088</v>
      </c>
      <c r="I470" s="66">
        <f t="shared" si="133"/>
        <v>29.986538243114012</v>
      </c>
      <c r="J470" s="32"/>
      <c r="K470" s="70">
        <f t="shared" si="134"/>
        <v>34.484518979581111</v>
      </c>
      <c r="L470" s="56">
        <f t="shared" si="116"/>
        <v>0.83451897958111232</v>
      </c>
      <c r="M470" s="57">
        <f t="shared" si="117"/>
        <v>2.4799969675515968E-2</v>
      </c>
      <c r="N470" s="60"/>
      <c r="O470" s="70">
        <v>35.352956864453262</v>
      </c>
      <c r="P470" s="33"/>
      <c r="Q470" s="34">
        <v>0</v>
      </c>
      <c r="R470" s="61">
        <v>15.63</v>
      </c>
      <c r="S470" s="61">
        <v>18.411000000000001</v>
      </c>
      <c r="T470" s="35">
        <f t="shared" si="135"/>
        <v>0</v>
      </c>
      <c r="U470" s="53">
        <v>0.7</v>
      </c>
      <c r="V470" s="62">
        <v>129.1</v>
      </c>
      <c r="W470" s="62">
        <v>130.80000000000001</v>
      </c>
      <c r="X470" s="54">
        <f t="shared" si="136"/>
        <v>0.70921766072811787</v>
      </c>
      <c r="Y470" s="36">
        <v>0.1</v>
      </c>
      <c r="Z470" s="37">
        <v>106</v>
      </c>
      <c r="AA470" s="37">
        <v>112.7</v>
      </c>
      <c r="AB470" s="38">
        <f t="shared" si="137"/>
        <v>0.10632075471698113</v>
      </c>
      <c r="AC470" s="39">
        <v>0.1</v>
      </c>
      <c r="AD470" s="40">
        <v>106.4</v>
      </c>
      <c r="AE470" s="40">
        <v>113.9</v>
      </c>
      <c r="AF470" s="41">
        <f t="shared" si="138"/>
        <v>0.10704887218045114</v>
      </c>
      <c r="AG470" s="42">
        <v>0.1</v>
      </c>
      <c r="AH470" s="43">
        <v>103.2</v>
      </c>
      <c r="AI470" s="43">
        <v>110</v>
      </c>
      <c r="AJ470" s="44">
        <f t="shared" si="139"/>
        <v>0.1065891472868217</v>
      </c>
      <c r="AK470" s="45">
        <v>0</v>
      </c>
      <c r="AL470" s="46">
        <v>1</v>
      </c>
      <c r="AM470" s="46">
        <v>1</v>
      </c>
      <c r="AN470" s="47">
        <f t="shared" si="140"/>
        <v>0</v>
      </c>
      <c r="AO470" s="48">
        <f t="shared" si="141"/>
        <v>0.99999999999999989</v>
      </c>
    </row>
    <row r="471" spans="1:41" s="49" customFormat="1" hidden="1" x14ac:dyDescent="0.3">
      <c r="A471" s="30" t="s">
        <v>85</v>
      </c>
      <c r="B471" s="72" t="s">
        <v>243</v>
      </c>
      <c r="C471" s="69">
        <v>34.950000000000003</v>
      </c>
      <c r="D471" s="69">
        <f t="shared" si="115"/>
        <v>30.391304347826093</v>
      </c>
      <c r="E471" s="31"/>
      <c r="F471" s="66">
        <f t="shared" si="130"/>
        <v>25.83260869565218</v>
      </c>
      <c r="G471" s="68">
        <f t="shared" si="131"/>
        <v>1.0291764349123718</v>
      </c>
      <c r="H471" s="67">
        <f t="shared" si="132"/>
        <v>4.5586956521739141</v>
      </c>
      <c r="I471" s="66">
        <f t="shared" si="133"/>
        <v>31.145007774051557</v>
      </c>
      <c r="J471" s="32"/>
      <c r="K471" s="70">
        <f t="shared" si="134"/>
        <v>35.816758940159289</v>
      </c>
      <c r="L471" s="56">
        <f t="shared" si="116"/>
        <v>0.86675894015928634</v>
      </c>
      <c r="M471" s="57">
        <f t="shared" si="117"/>
        <v>2.4799969675516058E-2</v>
      </c>
      <c r="N471" s="60"/>
      <c r="O471" s="70">
        <v>36.71874717422412</v>
      </c>
      <c r="P471" s="33"/>
      <c r="Q471" s="34">
        <v>0</v>
      </c>
      <c r="R471" s="61">
        <v>15.63</v>
      </c>
      <c r="S471" s="61">
        <v>18.411000000000001</v>
      </c>
      <c r="T471" s="35">
        <f t="shared" si="135"/>
        <v>0</v>
      </c>
      <c r="U471" s="53">
        <v>0.7</v>
      </c>
      <c r="V471" s="62">
        <v>129.1</v>
      </c>
      <c r="W471" s="62">
        <v>130.80000000000001</v>
      </c>
      <c r="X471" s="54">
        <f t="shared" si="136"/>
        <v>0.70921766072811787</v>
      </c>
      <c r="Y471" s="36">
        <v>0.1</v>
      </c>
      <c r="Z471" s="37">
        <v>106</v>
      </c>
      <c r="AA471" s="37">
        <v>112.7</v>
      </c>
      <c r="AB471" s="38">
        <f t="shared" si="137"/>
        <v>0.10632075471698113</v>
      </c>
      <c r="AC471" s="39">
        <v>0.1</v>
      </c>
      <c r="AD471" s="40">
        <v>106.4</v>
      </c>
      <c r="AE471" s="40">
        <v>113.9</v>
      </c>
      <c r="AF471" s="41">
        <f t="shared" si="138"/>
        <v>0.10704887218045114</v>
      </c>
      <c r="AG471" s="42">
        <v>0.1</v>
      </c>
      <c r="AH471" s="43">
        <v>103.2</v>
      </c>
      <c r="AI471" s="43">
        <v>110</v>
      </c>
      <c r="AJ471" s="44">
        <f t="shared" si="139"/>
        <v>0.1065891472868217</v>
      </c>
      <c r="AK471" s="45">
        <v>0</v>
      </c>
      <c r="AL471" s="46">
        <v>1</v>
      </c>
      <c r="AM471" s="46">
        <v>1</v>
      </c>
      <c r="AN471" s="47">
        <f t="shared" si="140"/>
        <v>0</v>
      </c>
      <c r="AO471" s="48">
        <f t="shared" si="141"/>
        <v>0.99999999999999989</v>
      </c>
    </row>
    <row r="472" spans="1:41" s="49" customFormat="1" hidden="1" x14ac:dyDescent="0.3">
      <c r="A472" s="30" t="s">
        <v>212</v>
      </c>
      <c r="B472" s="72" t="s">
        <v>243</v>
      </c>
      <c r="C472" s="69">
        <v>0.495</v>
      </c>
      <c r="D472" s="69">
        <f t="shared" si="115"/>
        <v>0.43043478260869567</v>
      </c>
      <c r="E472" s="31"/>
      <c r="F472" s="66">
        <f t="shared" si="130"/>
        <v>0.36586956521739128</v>
      </c>
      <c r="G472" s="68">
        <f t="shared" si="131"/>
        <v>1.0291764349123718</v>
      </c>
      <c r="H472" s="67">
        <f t="shared" si="132"/>
        <v>6.4565217391304344E-2</v>
      </c>
      <c r="I472" s="66">
        <f t="shared" si="133"/>
        <v>0.44110955216467856</v>
      </c>
      <c r="J472" s="32"/>
      <c r="K472" s="70">
        <f t="shared" si="134"/>
        <v>0.50727598498938031</v>
      </c>
      <c r="L472" s="56">
        <f t="shared" si="116"/>
        <v>1.2275984989380317E-2</v>
      </c>
      <c r="M472" s="57">
        <f t="shared" si="117"/>
        <v>2.4799969675515794E-2</v>
      </c>
      <c r="N472" s="60"/>
      <c r="O472" s="70">
        <v>0.52530396529648238</v>
      </c>
      <c r="P472" s="33"/>
      <c r="Q472" s="34">
        <v>0</v>
      </c>
      <c r="R472" s="61">
        <v>15.63</v>
      </c>
      <c r="S472" s="61">
        <v>18.411000000000001</v>
      </c>
      <c r="T472" s="35">
        <f t="shared" si="135"/>
        <v>0</v>
      </c>
      <c r="U472" s="53">
        <v>0.7</v>
      </c>
      <c r="V472" s="62">
        <v>129.1</v>
      </c>
      <c r="W472" s="62">
        <v>130.80000000000001</v>
      </c>
      <c r="X472" s="54">
        <f t="shared" si="136"/>
        <v>0.70921766072811787</v>
      </c>
      <c r="Y472" s="36">
        <v>0.1</v>
      </c>
      <c r="Z472" s="37">
        <v>106</v>
      </c>
      <c r="AA472" s="37">
        <v>112.7</v>
      </c>
      <c r="AB472" s="38">
        <f t="shared" si="137"/>
        <v>0.10632075471698113</v>
      </c>
      <c r="AC472" s="39">
        <v>0.1</v>
      </c>
      <c r="AD472" s="40">
        <v>106.4</v>
      </c>
      <c r="AE472" s="40">
        <v>113.9</v>
      </c>
      <c r="AF472" s="41">
        <f t="shared" si="138"/>
        <v>0.10704887218045114</v>
      </c>
      <c r="AG472" s="42">
        <v>0.1</v>
      </c>
      <c r="AH472" s="43">
        <v>103.2</v>
      </c>
      <c r="AI472" s="43">
        <v>110</v>
      </c>
      <c r="AJ472" s="44">
        <f t="shared" si="139"/>
        <v>0.1065891472868217</v>
      </c>
      <c r="AK472" s="45">
        <v>0</v>
      </c>
      <c r="AL472" s="46">
        <v>1</v>
      </c>
      <c r="AM472" s="46">
        <v>1</v>
      </c>
      <c r="AN472" s="47">
        <f t="shared" si="140"/>
        <v>0</v>
      </c>
      <c r="AO472" s="48">
        <f t="shared" si="141"/>
        <v>0.99999999999999989</v>
      </c>
    </row>
    <row r="473" spans="1:41" s="49" customFormat="1" hidden="1" x14ac:dyDescent="0.3">
      <c r="A473" s="30" t="s">
        <v>233</v>
      </c>
      <c r="B473" s="72" t="s">
        <v>243</v>
      </c>
      <c r="C473" s="69">
        <v>19.73</v>
      </c>
      <c r="D473" s="69">
        <f t="shared" ref="D473:D500" si="142">C473/1.15</f>
        <v>17.156521739130437</v>
      </c>
      <c r="E473" s="31"/>
      <c r="F473" s="66">
        <f t="shared" si="130"/>
        <v>14.583043478260871</v>
      </c>
      <c r="G473" s="68">
        <f t="shared" si="131"/>
        <v>1.0291764349123718</v>
      </c>
      <c r="H473" s="67">
        <f t="shared" si="132"/>
        <v>2.5734782608695652</v>
      </c>
      <c r="I473" s="66">
        <f t="shared" si="133"/>
        <v>17.582002957998203</v>
      </c>
      <c r="J473" s="32"/>
      <c r="K473" s="70">
        <f t="shared" si="134"/>
        <v>20.219303401697932</v>
      </c>
      <c r="L473" s="56">
        <f t="shared" ref="L473:L500" si="143">K473-C473</f>
        <v>0.48930340169793141</v>
      </c>
      <c r="M473" s="57">
        <f t="shared" ref="M473:M500" si="144">L473/C473</f>
        <v>2.4799969675516037E-2</v>
      </c>
      <c r="N473" s="60"/>
      <c r="O473" s="70">
        <v>20.728494470599195</v>
      </c>
      <c r="P473" s="33"/>
      <c r="Q473" s="34">
        <v>0</v>
      </c>
      <c r="R473" s="61">
        <v>15.63</v>
      </c>
      <c r="S473" s="61">
        <v>18.411000000000001</v>
      </c>
      <c r="T473" s="35">
        <f t="shared" si="135"/>
        <v>0</v>
      </c>
      <c r="U473" s="53">
        <v>0.7</v>
      </c>
      <c r="V473" s="62">
        <v>129.1</v>
      </c>
      <c r="W473" s="62">
        <v>130.80000000000001</v>
      </c>
      <c r="X473" s="54">
        <f t="shared" si="136"/>
        <v>0.70921766072811787</v>
      </c>
      <c r="Y473" s="36">
        <v>0.1</v>
      </c>
      <c r="Z473" s="37">
        <v>106</v>
      </c>
      <c r="AA473" s="37">
        <v>112.7</v>
      </c>
      <c r="AB473" s="38">
        <f t="shared" si="137"/>
        <v>0.10632075471698113</v>
      </c>
      <c r="AC473" s="39">
        <v>0.1</v>
      </c>
      <c r="AD473" s="40">
        <v>106.4</v>
      </c>
      <c r="AE473" s="40">
        <v>113.9</v>
      </c>
      <c r="AF473" s="41">
        <f t="shared" si="138"/>
        <v>0.10704887218045114</v>
      </c>
      <c r="AG473" s="42">
        <v>0.1</v>
      </c>
      <c r="AH473" s="43">
        <v>103.2</v>
      </c>
      <c r="AI473" s="43">
        <v>110</v>
      </c>
      <c r="AJ473" s="44">
        <f t="shared" si="139"/>
        <v>0.1065891472868217</v>
      </c>
      <c r="AK473" s="45">
        <v>0</v>
      </c>
      <c r="AL473" s="46">
        <v>1</v>
      </c>
      <c r="AM473" s="46">
        <v>1</v>
      </c>
      <c r="AN473" s="47">
        <f t="shared" si="140"/>
        <v>0</v>
      </c>
      <c r="AO473" s="48">
        <f t="shared" si="141"/>
        <v>0.99999999999999989</v>
      </c>
    </row>
    <row r="474" spans="1:41" s="49" customFormat="1" hidden="1" x14ac:dyDescent="0.3">
      <c r="A474" s="30" t="s">
        <v>234</v>
      </c>
      <c r="B474" s="72" t="s">
        <v>243</v>
      </c>
      <c r="C474" s="69">
        <v>21.79</v>
      </c>
      <c r="D474" s="69">
        <f t="shared" si="142"/>
        <v>18.947826086956521</v>
      </c>
      <c r="E474" s="31"/>
      <c r="F474" s="66">
        <f t="shared" si="130"/>
        <v>16.105652173913043</v>
      </c>
      <c r="G474" s="68">
        <f t="shared" si="131"/>
        <v>1.0291764349123718</v>
      </c>
      <c r="H474" s="67">
        <f t="shared" si="132"/>
        <v>2.842173913043478</v>
      </c>
      <c r="I474" s="66">
        <f t="shared" si="133"/>
        <v>19.417731599329993</v>
      </c>
      <c r="J474" s="32"/>
      <c r="K474" s="70">
        <f t="shared" si="134"/>
        <v>22.330391339229489</v>
      </c>
      <c r="L474" s="56">
        <f t="shared" si="143"/>
        <v>0.54039133922949034</v>
      </c>
      <c r="M474" s="57">
        <f t="shared" si="144"/>
        <v>2.479996967551585E-2</v>
      </c>
      <c r="N474" s="60"/>
      <c r="O474" s="70">
        <v>22.892746807620703</v>
      </c>
      <c r="P474" s="33"/>
      <c r="Q474" s="34">
        <v>0</v>
      </c>
      <c r="R474" s="61">
        <v>15.63</v>
      </c>
      <c r="S474" s="61">
        <v>18.411000000000001</v>
      </c>
      <c r="T474" s="35">
        <f t="shared" si="135"/>
        <v>0</v>
      </c>
      <c r="U474" s="53">
        <v>0.7</v>
      </c>
      <c r="V474" s="62">
        <v>129.1</v>
      </c>
      <c r="W474" s="62">
        <v>130.80000000000001</v>
      </c>
      <c r="X474" s="54">
        <f t="shared" si="136"/>
        <v>0.70921766072811787</v>
      </c>
      <c r="Y474" s="36">
        <v>0.1</v>
      </c>
      <c r="Z474" s="37">
        <v>106</v>
      </c>
      <c r="AA474" s="37">
        <v>112.7</v>
      </c>
      <c r="AB474" s="38">
        <f t="shared" si="137"/>
        <v>0.10632075471698113</v>
      </c>
      <c r="AC474" s="39">
        <v>0.1</v>
      </c>
      <c r="AD474" s="40">
        <v>106.4</v>
      </c>
      <c r="AE474" s="40">
        <v>113.9</v>
      </c>
      <c r="AF474" s="41">
        <f t="shared" si="138"/>
        <v>0.10704887218045114</v>
      </c>
      <c r="AG474" s="42">
        <v>0.1</v>
      </c>
      <c r="AH474" s="43">
        <v>103.2</v>
      </c>
      <c r="AI474" s="43">
        <v>110</v>
      </c>
      <c r="AJ474" s="44">
        <f t="shared" si="139"/>
        <v>0.1065891472868217</v>
      </c>
      <c r="AK474" s="45">
        <v>0</v>
      </c>
      <c r="AL474" s="46">
        <v>1</v>
      </c>
      <c r="AM474" s="46">
        <v>1</v>
      </c>
      <c r="AN474" s="47">
        <f t="shared" si="140"/>
        <v>0</v>
      </c>
      <c r="AO474" s="48">
        <f t="shared" si="141"/>
        <v>0.99999999999999989</v>
      </c>
    </row>
    <row r="475" spans="1:41" s="49" customFormat="1" hidden="1" x14ac:dyDescent="0.3">
      <c r="A475" s="30" t="s">
        <v>235</v>
      </c>
      <c r="B475" s="72" t="s">
        <v>243</v>
      </c>
      <c r="C475" s="69">
        <v>24.75</v>
      </c>
      <c r="D475" s="69">
        <f t="shared" si="142"/>
        <v>21.521739130434785</v>
      </c>
      <c r="E475" s="31"/>
      <c r="F475" s="66">
        <f t="shared" si="130"/>
        <v>18.293478260869566</v>
      </c>
      <c r="G475" s="68">
        <f t="shared" si="131"/>
        <v>1.0291764349123718</v>
      </c>
      <c r="H475" s="67">
        <f t="shared" si="132"/>
        <v>3.2282608695652177</v>
      </c>
      <c r="I475" s="66">
        <f t="shared" si="133"/>
        <v>22.055477608233932</v>
      </c>
      <c r="J475" s="32"/>
      <c r="K475" s="70">
        <f t="shared" si="134"/>
        <v>25.363799249469022</v>
      </c>
      <c r="L475" s="56">
        <f t="shared" si="143"/>
        <v>0.61379924946902165</v>
      </c>
      <c r="M475" s="57">
        <f t="shared" si="144"/>
        <v>2.4799969675516027E-2</v>
      </c>
      <c r="N475" s="60"/>
      <c r="O475" s="70">
        <v>26.002546282175881</v>
      </c>
      <c r="P475" s="33"/>
      <c r="Q475" s="34">
        <v>0</v>
      </c>
      <c r="R475" s="61">
        <v>15.63</v>
      </c>
      <c r="S475" s="61">
        <v>18.411000000000001</v>
      </c>
      <c r="T475" s="35">
        <f t="shared" si="135"/>
        <v>0</v>
      </c>
      <c r="U475" s="53">
        <v>0.7</v>
      </c>
      <c r="V475" s="62">
        <v>129.1</v>
      </c>
      <c r="W475" s="62">
        <v>130.80000000000001</v>
      </c>
      <c r="X475" s="54">
        <f t="shared" si="136"/>
        <v>0.70921766072811787</v>
      </c>
      <c r="Y475" s="36">
        <v>0.1</v>
      </c>
      <c r="Z475" s="37">
        <v>106</v>
      </c>
      <c r="AA475" s="37">
        <v>112.7</v>
      </c>
      <c r="AB475" s="38">
        <f t="shared" si="137"/>
        <v>0.10632075471698113</v>
      </c>
      <c r="AC475" s="39">
        <v>0.1</v>
      </c>
      <c r="AD475" s="40">
        <v>106.4</v>
      </c>
      <c r="AE475" s="40">
        <v>113.9</v>
      </c>
      <c r="AF475" s="41">
        <f t="shared" si="138"/>
        <v>0.10704887218045114</v>
      </c>
      <c r="AG475" s="42">
        <v>0.1</v>
      </c>
      <c r="AH475" s="43">
        <v>103.2</v>
      </c>
      <c r="AI475" s="43">
        <v>110</v>
      </c>
      <c r="AJ475" s="44">
        <f t="shared" si="139"/>
        <v>0.1065891472868217</v>
      </c>
      <c r="AK475" s="45">
        <v>0</v>
      </c>
      <c r="AL475" s="46">
        <v>1</v>
      </c>
      <c r="AM475" s="46">
        <v>1</v>
      </c>
      <c r="AN475" s="47">
        <f t="shared" si="140"/>
        <v>0</v>
      </c>
      <c r="AO475" s="48">
        <f t="shared" si="141"/>
        <v>0.99999999999999989</v>
      </c>
    </row>
    <row r="476" spans="1:41" s="49" customFormat="1" hidden="1" x14ac:dyDescent="0.3">
      <c r="A476" s="30" t="s">
        <v>237</v>
      </c>
      <c r="B476" s="72" t="s">
        <v>243</v>
      </c>
      <c r="C476" s="69">
        <v>31.6</v>
      </c>
      <c r="D476" s="69">
        <f t="shared" si="142"/>
        <v>27.478260869565222</v>
      </c>
      <c r="E476" s="31"/>
      <c r="F476" s="66">
        <f t="shared" si="130"/>
        <v>23.356521739130439</v>
      </c>
      <c r="G476" s="68">
        <f t="shared" si="131"/>
        <v>1.0291764349123718</v>
      </c>
      <c r="H476" s="67">
        <f t="shared" si="132"/>
        <v>4.1217391304347828</v>
      </c>
      <c r="I476" s="66">
        <f t="shared" si="133"/>
        <v>28.159720905866358</v>
      </c>
      <c r="J476" s="32"/>
      <c r="K476" s="70">
        <f t="shared" si="134"/>
        <v>32.383679041746312</v>
      </c>
      <c r="L476" s="56">
        <f t="shared" si="143"/>
        <v>0.78367904174631065</v>
      </c>
      <c r="M476" s="57">
        <f t="shared" si="144"/>
        <v>2.4799969675516158E-2</v>
      </c>
      <c r="N476" s="60"/>
      <c r="O476" s="70">
        <v>33.199210606737694</v>
      </c>
      <c r="P476" s="33"/>
      <c r="Q476" s="34">
        <v>0</v>
      </c>
      <c r="R476" s="61">
        <v>15.63</v>
      </c>
      <c r="S476" s="61">
        <v>18.411000000000001</v>
      </c>
      <c r="T476" s="35">
        <f t="shared" si="135"/>
        <v>0</v>
      </c>
      <c r="U476" s="53">
        <v>0.7</v>
      </c>
      <c r="V476" s="62">
        <v>129.1</v>
      </c>
      <c r="W476" s="62">
        <v>130.80000000000001</v>
      </c>
      <c r="X476" s="54">
        <f t="shared" si="136"/>
        <v>0.70921766072811787</v>
      </c>
      <c r="Y476" s="36">
        <v>0.1</v>
      </c>
      <c r="Z476" s="37">
        <v>106</v>
      </c>
      <c r="AA476" s="37">
        <v>112.7</v>
      </c>
      <c r="AB476" s="38">
        <f t="shared" si="137"/>
        <v>0.10632075471698113</v>
      </c>
      <c r="AC476" s="39">
        <v>0.1</v>
      </c>
      <c r="AD476" s="40">
        <v>106.4</v>
      </c>
      <c r="AE476" s="40">
        <v>113.9</v>
      </c>
      <c r="AF476" s="41">
        <f t="shared" si="138"/>
        <v>0.10704887218045114</v>
      </c>
      <c r="AG476" s="42">
        <v>0.1</v>
      </c>
      <c r="AH476" s="43">
        <v>103.2</v>
      </c>
      <c r="AI476" s="43">
        <v>110</v>
      </c>
      <c r="AJ476" s="44">
        <f t="shared" si="139"/>
        <v>0.1065891472868217</v>
      </c>
      <c r="AK476" s="45">
        <v>0</v>
      </c>
      <c r="AL476" s="46">
        <v>1</v>
      </c>
      <c r="AM476" s="46">
        <v>1</v>
      </c>
      <c r="AN476" s="47">
        <f t="shared" si="140"/>
        <v>0</v>
      </c>
      <c r="AO476" s="48">
        <f t="shared" si="141"/>
        <v>0.99999999999999989</v>
      </c>
    </row>
    <row r="477" spans="1:41" s="49" customFormat="1" hidden="1" x14ac:dyDescent="0.3">
      <c r="A477" s="30" t="s">
        <v>238</v>
      </c>
      <c r="B477" s="72" t="s">
        <v>243</v>
      </c>
      <c r="C477" s="69">
        <v>35.950000000000003</v>
      </c>
      <c r="D477" s="69">
        <f t="shared" si="142"/>
        <v>31.260869565217398</v>
      </c>
      <c r="E477" s="31"/>
      <c r="F477" s="66">
        <f t="shared" si="130"/>
        <v>26.571739130434789</v>
      </c>
      <c r="G477" s="68">
        <f t="shared" si="131"/>
        <v>1.0291764349123718</v>
      </c>
      <c r="H477" s="67">
        <f t="shared" si="132"/>
        <v>4.6891304347826095</v>
      </c>
      <c r="I477" s="66">
        <f t="shared" si="133"/>
        <v>32.036138182465052</v>
      </c>
      <c r="J477" s="32"/>
      <c r="K477" s="70">
        <f t="shared" si="134"/>
        <v>36.841558909834809</v>
      </c>
      <c r="L477" s="56">
        <f t="shared" si="143"/>
        <v>0.89155890983480646</v>
      </c>
      <c r="M477" s="57">
        <f t="shared" si="144"/>
        <v>2.4799969675516172E-2</v>
      </c>
      <c r="N477" s="60"/>
      <c r="O477" s="70">
        <v>37.769355104817095</v>
      </c>
      <c r="P477" s="33"/>
      <c r="Q477" s="34">
        <v>0</v>
      </c>
      <c r="R477" s="61">
        <v>15.63</v>
      </c>
      <c r="S477" s="61">
        <v>18.411000000000001</v>
      </c>
      <c r="T477" s="35">
        <f t="shared" si="135"/>
        <v>0</v>
      </c>
      <c r="U477" s="53">
        <v>0.7</v>
      </c>
      <c r="V477" s="62">
        <v>129.1</v>
      </c>
      <c r="W477" s="62">
        <v>130.80000000000001</v>
      </c>
      <c r="X477" s="54">
        <f t="shared" si="136"/>
        <v>0.70921766072811787</v>
      </c>
      <c r="Y477" s="36">
        <v>0.1</v>
      </c>
      <c r="Z477" s="37">
        <v>106</v>
      </c>
      <c r="AA477" s="37">
        <v>112.7</v>
      </c>
      <c r="AB477" s="38">
        <f t="shared" si="137"/>
        <v>0.10632075471698113</v>
      </c>
      <c r="AC477" s="39">
        <v>0.1</v>
      </c>
      <c r="AD477" s="40">
        <v>106.4</v>
      </c>
      <c r="AE477" s="40">
        <v>113.9</v>
      </c>
      <c r="AF477" s="41">
        <f t="shared" si="138"/>
        <v>0.10704887218045114</v>
      </c>
      <c r="AG477" s="42">
        <v>0.1</v>
      </c>
      <c r="AH477" s="43">
        <v>103.2</v>
      </c>
      <c r="AI477" s="43">
        <v>110</v>
      </c>
      <c r="AJ477" s="44">
        <f t="shared" si="139"/>
        <v>0.1065891472868217</v>
      </c>
      <c r="AK477" s="45">
        <v>0</v>
      </c>
      <c r="AL477" s="46">
        <v>1</v>
      </c>
      <c r="AM477" s="46">
        <v>1</v>
      </c>
      <c r="AN477" s="47">
        <f t="shared" si="140"/>
        <v>0</v>
      </c>
      <c r="AO477" s="48">
        <f t="shared" si="141"/>
        <v>0.99999999999999989</v>
      </c>
    </row>
    <row r="478" spans="1:41" s="49" customFormat="1" hidden="1" x14ac:dyDescent="0.3">
      <c r="A478" s="30" t="s">
        <v>245</v>
      </c>
      <c r="B478" s="72" t="s">
        <v>243</v>
      </c>
      <c r="C478" s="69">
        <v>21.5</v>
      </c>
      <c r="D478" s="69">
        <f t="shared" si="142"/>
        <v>18.695652173913047</v>
      </c>
      <c r="E478" s="31"/>
      <c r="F478" s="66">
        <f t="shared" si="130"/>
        <v>15.89130434782609</v>
      </c>
      <c r="G478" s="68">
        <f t="shared" si="131"/>
        <v>1.0291764349123718</v>
      </c>
      <c r="H478" s="67">
        <f t="shared" si="132"/>
        <v>2.804347826086957</v>
      </c>
      <c r="I478" s="66">
        <f t="shared" si="133"/>
        <v>19.159303780890085</v>
      </c>
      <c r="J478" s="32"/>
      <c r="K478" s="70">
        <f t="shared" si="134"/>
        <v>22.033199348023597</v>
      </c>
      <c r="L478" s="56">
        <f t="shared" si="143"/>
        <v>0.53319934802359725</v>
      </c>
      <c r="M478" s="57">
        <f t="shared" si="144"/>
        <v>2.4799969675516152E-2</v>
      </c>
      <c r="N478" s="60"/>
      <c r="O478" s="70">
        <v>22.588070507748746</v>
      </c>
      <c r="P478" s="33"/>
      <c r="Q478" s="34">
        <v>0</v>
      </c>
      <c r="R478" s="61">
        <v>15.63</v>
      </c>
      <c r="S478" s="61">
        <v>18.411000000000001</v>
      </c>
      <c r="T478" s="35">
        <f t="shared" si="135"/>
        <v>0</v>
      </c>
      <c r="U478" s="53">
        <v>0.7</v>
      </c>
      <c r="V478" s="62">
        <v>129.1</v>
      </c>
      <c r="W478" s="62">
        <v>130.80000000000001</v>
      </c>
      <c r="X478" s="54">
        <f t="shared" si="136"/>
        <v>0.70921766072811787</v>
      </c>
      <c r="Y478" s="36">
        <v>0.1</v>
      </c>
      <c r="Z478" s="37">
        <v>106</v>
      </c>
      <c r="AA478" s="37">
        <v>112.7</v>
      </c>
      <c r="AB478" s="38">
        <f t="shared" si="137"/>
        <v>0.10632075471698113</v>
      </c>
      <c r="AC478" s="39">
        <v>0.1</v>
      </c>
      <c r="AD478" s="40">
        <v>106.4</v>
      </c>
      <c r="AE478" s="40">
        <v>113.9</v>
      </c>
      <c r="AF478" s="41">
        <f t="shared" si="138"/>
        <v>0.10704887218045114</v>
      </c>
      <c r="AG478" s="42">
        <v>0.1</v>
      </c>
      <c r="AH478" s="43">
        <v>103.2</v>
      </c>
      <c r="AI478" s="43">
        <v>110</v>
      </c>
      <c r="AJ478" s="44">
        <f t="shared" si="139"/>
        <v>0.1065891472868217</v>
      </c>
      <c r="AK478" s="45">
        <v>0</v>
      </c>
      <c r="AL478" s="46">
        <v>1</v>
      </c>
      <c r="AM478" s="46">
        <v>1</v>
      </c>
      <c r="AN478" s="47">
        <f t="shared" si="140"/>
        <v>0</v>
      </c>
      <c r="AO478" s="48">
        <f t="shared" si="141"/>
        <v>0.99999999999999989</v>
      </c>
    </row>
    <row r="479" spans="1:41" s="49" customFormat="1" hidden="1" x14ac:dyDescent="0.3">
      <c r="A479" s="30" t="s">
        <v>246</v>
      </c>
      <c r="B479" s="72" t="s">
        <v>243</v>
      </c>
      <c r="C479" s="69">
        <v>25.25</v>
      </c>
      <c r="D479" s="69">
        <f t="shared" si="142"/>
        <v>21.956521739130437</v>
      </c>
      <c r="E479" s="31"/>
      <c r="F479" s="66">
        <f t="shared" si="130"/>
        <v>18.663043478260871</v>
      </c>
      <c r="G479" s="68">
        <f t="shared" si="131"/>
        <v>1.0291764349123718</v>
      </c>
      <c r="H479" s="67">
        <f t="shared" si="132"/>
        <v>3.2934782608695654</v>
      </c>
      <c r="I479" s="66">
        <f t="shared" si="133"/>
        <v>22.50104281244068</v>
      </c>
      <c r="J479" s="32"/>
      <c r="K479" s="70">
        <f t="shared" si="134"/>
        <v>25.876199234306782</v>
      </c>
      <c r="L479" s="56">
        <f t="shared" si="143"/>
        <v>0.6261992343067817</v>
      </c>
      <c r="M479" s="57">
        <f t="shared" si="144"/>
        <v>2.4799969675516106E-2</v>
      </c>
      <c r="N479" s="60"/>
      <c r="O479" s="70">
        <v>26.527850247472362</v>
      </c>
      <c r="P479" s="33"/>
      <c r="Q479" s="34">
        <v>0</v>
      </c>
      <c r="R479" s="61">
        <v>15.63</v>
      </c>
      <c r="S479" s="61">
        <v>18.411000000000001</v>
      </c>
      <c r="T479" s="35">
        <f t="shared" si="135"/>
        <v>0</v>
      </c>
      <c r="U479" s="53">
        <v>0.7</v>
      </c>
      <c r="V479" s="62">
        <v>129.1</v>
      </c>
      <c r="W479" s="62">
        <v>130.80000000000001</v>
      </c>
      <c r="X479" s="54">
        <f t="shared" si="136"/>
        <v>0.70921766072811787</v>
      </c>
      <c r="Y479" s="36">
        <v>0.1</v>
      </c>
      <c r="Z479" s="37">
        <v>106</v>
      </c>
      <c r="AA479" s="37">
        <v>112.7</v>
      </c>
      <c r="AB479" s="38">
        <f t="shared" si="137"/>
        <v>0.10632075471698113</v>
      </c>
      <c r="AC479" s="39">
        <v>0.1</v>
      </c>
      <c r="AD479" s="40">
        <v>106.4</v>
      </c>
      <c r="AE479" s="40">
        <v>113.9</v>
      </c>
      <c r="AF479" s="41">
        <f t="shared" si="138"/>
        <v>0.10704887218045114</v>
      </c>
      <c r="AG479" s="42">
        <v>0.1</v>
      </c>
      <c r="AH479" s="43">
        <v>103.2</v>
      </c>
      <c r="AI479" s="43">
        <v>110</v>
      </c>
      <c r="AJ479" s="44">
        <f t="shared" si="139"/>
        <v>0.1065891472868217</v>
      </c>
      <c r="AK479" s="45">
        <v>0</v>
      </c>
      <c r="AL479" s="46">
        <v>1</v>
      </c>
      <c r="AM479" s="46">
        <v>1</v>
      </c>
      <c r="AN479" s="47">
        <f t="shared" si="140"/>
        <v>0</v>
      </c>
      <c r="AO479" s="48">
        <f t="shared" si="141"/>
        <v>0.99999999999999989</v>
      </c>
    </row>
    <row r="480" spans="1:41" s="49" customFormat="1" hidden="1" x14ac:dyDescent="0.3">
      <c r="A480" s="30" t="s">
        <v>247</v>
      </c>
      <c r="B480" s="72" t="s">
        <v>243</v>
      </c>
      <c r="C480" s="69">
        <v>28.2</v>
      </c>
      <c r="D480" s="69">
        <f t="shared" si="142"/>
        <v>24.521739130434785</v>
      </c>
      <c r="E480" s="31"/>
      <c r="F480" s="66">
        <f t="shared" si="130"/>
        <v>20.843478260869567</v>
      </c>
      <c r="G480" s="68">
        <f t="shared" si="131"/>
        <v>1.0291764349123718</v>
      </c>
      <c r="H480" s="67">
        <f t="shared" si="132"/>
        <v>3.6782608695652175</v>
      </c>
      <c r="I480" s="66">
        <f t="shared" si="133"/>
        <v>25.129877517260482</v>
      </c>
      <c r="J480" s="32"/>
      <c r="K480" s="70">
        <f t="shared" si="134"/>
        <v>28.899359144849551</v>
      </c>
      <c r="L480" s="56">
        <f t="shared" si="143"/>
        <v>0.69935914484955219</v>
      </c>
      <c r="M480" s="57">
        <f t="shared" si="144"/>
        <v>2.4799969675516037E-2</v>
      </c>
      <c r="N480" s="60"/>
      <c r="O480" s="70">
        <v>29.627143642721609</v>
      </c>
      <c r="P480" s="33"/>
      <c r="Q480" s="34">
        <v>0</v>
      </c>
      <c r="R480" s="61">
        <v>15.63</v>
      </c>
      <c r="S480" s="61">
        <v>18.411000000000001</v>
      </c>
      <c r="T480" s="35">
        <f t="shared" si="135"/>
        <v>0</v>
      </c>
      <c r="U480" s="53">
        <v>0.7</v>
      </c>
      <c r="V480" s="62">
        <v>129.1</v>
      </c>
      <c r="W480" s="62">
        <v>130.80000000000001</v>
      </c>
      <c r="X480" s="54">
        <f t="shared" si="136"/>
        <v>0.70921766072811787</v>
      </c>
      <c r="Y480" s="36">
        <v>0.1</v>
      </c>
      <c r="Z480" s="37">
        <v>106</v>
      </c>
      <c r="AA480" s="37">
        <v>112.7</v>
      </c>
      <c r="AB480" s="38">
        <f t="shared" si="137"/>
        <v>0.10632075471698113</v>
      </c>
      <c r="AC480" s="39">
        <v>0.1</v>
      </c>
      <c r="AD480" s="40">
        <v>106.4</v>
      </c>
      <c r="AE480" s="40">
        <v>113.9</v>
      </c>
      <c r="AF480" s="41">
        <f t="shared" si="138"/>
        <v>0.10704887218045114</v>
      </c>
      <c r="AG480" s="42">
        <v>0.1</v>
      </c>
      <c r="AH480" s="43">
        <v>103.2</v>
      </c>
      <c r="AI480" s="43">
        <v>110</v>
      </c>
      <c r="AJ480" s="44">
        <f t="shared" si="139"/>
        <v>0.1065891472868217</v>
      </c>
      <c r="AK480" s="45">
        <v>0</v>
      </c>
      <c r="AL480" s="46">
        <v>1</v>
      </c>
      <c r="AM480" s="46">
        <v>1</v>
      </c>
      <c r="AN480" s="47">
        <f t="shared" si="140"/>
        <v>0</v>
      </c>
      <c r="AO480" s="48">
        <f t="shared" si="141"/>
        <v>0.99999999999999989</v>
      </c>
    </row>
    <row r="481" spans="1:41" s="49" customFormat="1" hidden="1" x14ac:dyDescent="0.3">
      <c r="A481" s="30" t="s">
        <v>248</v>
      </c>
      <c r="B481" s="72" t="s">
        <v>243</v>
      </c>
      <c r="C481" s="69">
        <v>32.049999999999997</v>
      </c>
      <c r="D481" s="69">
        <f t="shared" si="142"/>
        <v>27.869565217391305</v>
      </c>
      <c r="E481" s="31"/>
      <c r="F481" s="66">
        <f t="shared" si="130"/>
        <v>23.689130434782609</v>
      </c>
      <c r="G481" s="68">
        <f t="shared" si="131"/>
        <v>1.0291764349123718</v>
      </c>
      <c r="H481" s="67">
        <f t="shared" si="132"/>
        <v>4.1804347826086952</v>
      </c>
      <c r="I481" s="66">
        <f t="shared" si="133"/>
        <v>28.560729589652425</v>
      </c>
      <c r="J481" s="32"/>
      <c r="K481" s="70">
        <f t="shared" si="134"/>
        <v>32.844839028100289</v>
      </c>
      <c r="L481" s="56">
        <f t="shared" si="143"/>
        <v>0.7948390281002915</v>
      </c>
      <c r="M481" s="57">
        <f t="shared" si="144"/>
        <v>2.4799969675516117E-2</v>
      </c>
      <c r="N481" s="60"/>
      <c r="O481" s="70">
        <v>33.671984175504519</v>
      </c>
      <c r="P481" s="33"/>
      <c r="Q481" s="34">
        <v>0</v>
      </c>
      <c r="R481" s="61">
        <v>15.63</v>
      </c>
      <c r="S481" s="61">
        <v>18.411000000000001</v>
      </c>
      <c r="T481" s="35">
        <f t="shared" si="135"/>
        <v>0</v>
      </c>
      <c r="U481" s="53">
        <v>0.7</v>
      </c>
      <c r="V481" s="62">
        <v>129.1</v>
      </c>
      <c r="W481" s="62">
        <v>130.80000000000001</v>
      </c>
      <c r="X481" s="54">
        <f t="shared" si="136"/>
        <v>0.70921766072811787</v>
      </c>
      <c r="Y481" s="36">
        <v>0.1</v>
      </c>
      <c r="Z481" s="37">
        <v>106</v>
      </c>
      <c r="AA481" s="37">
        <v>112.7</v>
      </c>
      <c r="AB481" s="38">
        <f t="shared" si="137"/>
        <v>0.10632075471698113</v>
      </c>
      <c r="AC481" s="39">
        <v>0.1</v>
      </c>
      <c r="AD481" s="40">
        <v>106.4</v>
      </c>
      <c r="AE481" s="40">
        <v>113.9</v>
      </c>
      <c r="AF481" s="41">
        <f t="shared" si="138"/>
        <v>0.10704887218045114</v>
      </c>
      <c r="AG481" s="42">
        <v>0.1</v>
      </c>
      <c r="AH481" s="43">
        <v>103.2</v>
      </c>
      <c r="AI481" s="43">
        <v>110</v>
      </c>
      <c r="AJ481" s="44">
        <f t="shared" si="139"/>
        <v>0.1065891472868217</v>
      </c>
      <c r="AK481" s="45">
        <v>0</v>
      </c>
      <c r="AL481" s="46">
        <v>1</v>
      </c>
      <c r="AM481" s="46">
        <v>1</v>
      </c>
      <c r="AN481" s="47">
        <f t="shared" si="140"/>
        <v>0</v>
      </c>
      <c r="AO481" s="48">
        <f t="shared" si="141"/>
        <v>0.99999999999999989</v>
      </c>
    </row>
    <row r="482" spans="1:41" s="49" customFormat="1" hidden="1" x14ac:dyDescent="0.3">
      <c r="A482" s="30" t="s">
        <v>249</v>
      </c>
      <c r="B482" s="72" t="s">
        <v>243</v>
      </c>
      <c r="C482" s="69">
        <v>35.049999999999997</v>
      </c>
      <c r="D482" s="69">
        <f t="shared" si="142"/>
        <v>30.478260869565219</v>
      </c>
      <c r="E482" s="31"/>
      <c r="F482" s="66">
        <f t="shared" si="130"/>
        <v>25.906521739130437</v>
      </c>
      <c r="G482" s="68">
        <f t="shared" si="131"/>
        <v>1.0291764349123718</v>
      </c>
      <c r="H482" s="67">
        <f t="shared" si="132"/>
        <v>4.571739130434783</v>
      </c>
      <c r="I482" s="66">
        <f t="shared" si="133"/>
        <v>31.234120814892901</v>
      </c>
      <c r="J482" s="32"/>
      <c r="K482" s="70">
        <f t="shared" si="134"/>
        <v>35.919238937126835</v>
      </c>
      <c r="L482" s="56">
        <f t="shared" si="143"/>
        <v>0.86923893712683764</v>
      </c>
      <c r="M482" s="57">
        <f t="shared" si="144"/>
        <v>2.4799969675516054E-2</v>
      </c>
      <c r="N482" s="60"/>
      <c r="O482" s="70">
        <v>36.823807967283415</v>
      </c>
      <c r="P482" s="33"/>
      <c r="Q482" s="34">
        <v>0</v>
      </c>
      <c r="R482" s="61">
        <v>15.63</v>
      </c>
      <c r="S482" s="61">
        <v>18.411000000000001</v>
      </c>
      <c r="T482" s="35">
        <f t="shared" si="135"/>
        <v>0</v>
      </c>
      <c r="U482" s="53">
        <v>0.7</v>
      </c>
      <c r="V482" s="62">
        <v>129.1</v>
      </c>
      <c r="W482" s="62">
        <v>130.80000000000001</v>
      </c>
      <c r="X482" s="54">
        <f t="shared" si="136"/>
        <v>0.70921766072811787</v>
      </c>
      <c r="Y482" s="36">
        <v>0.1</v>
      </c>
      <c r="Z482" s="37">
        <v>106</v>
      </c>
      <c r="AA482" s="37">
        <v>112.7</v>
      </c>
      <c r="AB482" s="38">
        <f t="shared" si="137"/>
        <v>0.10632075471698113</v>
      </c>
      <c r="AC482" s="39">
        <v>0.1</v>
      </c>
      <c r="AD482" s="40">
        <v>106.4</v>
      </c>
      <c r="AE482" s="40">
        <v>113.9</v>
      </c>
      <c r="AF482" s="41">
        <f t="shared" si="138"/>
        <v>0.10704887218045114</v>
      </c>
      <c r="AG482" s="42">
        <v>0.1</v>
      </c>
      <c r="AH482" s="43">
        <v>103.2</v>
      </c>
      <c r="AI482" s="43">
        <v>110</v>
      </c>
      <c r="AJ482" s="44">
        <f t="shared" si="139"/>
        <v>0.1065891472868217</v>
      </c>
      <c r="AK482" s="45">
        <v>0</v>
      </c>
      <c r="AL482" s="46">
        <v>1</v>
      </c>
      <c r="AM482" s="46">
        <v>1</v>
      </c>
      <c r="AN482" s="47">
        <f t="shared" si="140"/>
        <v>0</v>
      </c>
      <c r="AO482" s="48">
        <f t="shared" si="141"/>
        <v>0.99999999999999989</v>
      </c>
    </row>
    <row r="483" spans="1:41" s="49" customFormat="1" hidden="1" x14ac:dyDescent="0.3">
      <c r="A483" s="30" t="s">
        <v>250</v>
      </c>
      <c r="B483" s="72" t="s">
        <v>243</v>
      </c>
      <c r="C483" s="69">
        <v>38.369999999999997</v>
      </c>
      <c r="D483" s="69">
        <f t="shared" si="142"/>
        <v>33.365217391304348</v>
      </c>
      <c r="E483" s="31"/>
      <c r="F483" s="66">
        <f t="shared" si="130"/>
        <v>28.360434782608696</v>
      </c>
      <c r="G483" s="68">
        <f t="shared" si="131"/>
        <v>1.0291764349123718</v>
      </c>
      <c r="H483" s="67">
        <f t="shared" si="132"/>
        <v>5.0047826086956517</v>
      </c>
      <c r="I483" s="66">
        <f t="shared" si="133"/>
        <v>34.192673770825692</v>
      </c>
      <c r="J483" s="32"/>
      <c r="K483" s="70">
        <f t="shared" si="134"/>
        <v>39.321574836449543</v>
      </c>
      <c r="L483" s="56">
        <f t="shared" si="143"/>
        <v>0.9515748364495451</v>
      </c>
      <c r="M483" s="57">
        <f t="shared" si="144"/>
        <v>2.4799969675515902E-2</v>
      </c>
      <c r="N483" s="60"/>
      <c r="O483" s="70">
        <v>40.311826296852061</v>
      </c>
      <c r="P483" s="33"/>
      <c r="Q483" s="34">
        <v>0</v>
      </c>
      <c r="R483" s="61">
        <v>15.63</v>
      </c>
      <c r="S483" s="61">
        <v>18.411000000000001</v>
      </c>
      <c r="T483" s="35">
        <f t="shared" si="135"/>
        <v>0</v>
      </c>
      <c r="U483" s="53">
        <v>0.7</v>
      </c>
      <c r="V483" s="62">
        <v>129.1</v>
      </c>
      <c r="W483" s="62">
        <v>130.80000000000001</v>
      </c>
      <c r="X483" s="54">
        <f t="shared" si="136"/>
        <v>0.70921766072811787</v>
      </c>
      <c r="Y483" s="36">
        <v>0.1</v>
      </c>
      <c r="Z483" s="37">
        <v>106</v>
      </c>
      <c r="AA483" s="37">
        <v>112.7</v>
      </c>
      <c r="AB483" s="38">
        <f t="shared" si="137"/>
        <v>0.10632075471698113</v>
      </c>
      <c r="AC483" s="39">
        <v>0.1</v>
      </c>
      <c r="AD483" s="40">
        <v>106.4</v>
      </c>
      <c r="AE483" s="40">
        <v>113.9</v>
      </c>
      <c r="AF483" s="41">
        <f t="shared" si="138"/>
        <v>0.10704887218045114</v>
      </c>
      <c r="AG483" s="42">
        <v>0.1</v>
      </c>
      <c r="AH483" s="43">
        <v>103.2</v>
      </c>
      <c r="AI483" s="43">
        <v>110</v>
      </c>
      <c r="AJ483" s="44">
        <f t="shared" si="139"/>
        <v>0.1065891472868217</v>
      </c>
      <c r="AK483" s="45">
        <v>0</v>
      </c>
      <c r="AL483" s="46">
        <v>1</v>
      </c>
      <c r="AM483" s="46">
        <v>1</v>
      </c>
      <c r="AN483" s="47">
        <f t="shared" si="140"/>
        <v>0</v>
      </c>
      <c r="AO483" s="48">
        <f t="shared" si="141"/>
        <v>0.99999999999999989</v>
      </c>
    </row>
    <row r="484" spans="1:41" s="49" customFormat="1" hidden="1" x14ac:dyDescent="0.3">
      <c r="A484" s="30" t="s">
        <v>200</v>
      </c>
      <c r="B484" s="72" t="s">
        <v>243</v>
      </c>
      <c r="C484" s="69">
        <v>1.026</v>
      </c>
      <c r="D484" s="69">
        <f t="shared" si="142"/>
        <v>0.89217391304347837</v>
      </c>
      <c r="E484" s="31"/>
      <c r="F484" s="66">
        <f t="shared" si="130"/>
        <v>0.75834782608695661</v>
      </c>
      <c r="G484" s="68">
        <f t="shared" si="131"/>
        <v>1.0291764349123718</v>
      </c>
      <c r="H484" s="67">
        <f t="shared" si="132"/>
        <v>0.13382608695652176</v>
      </c>
      <c r="I484" s="66">
        <f t="shared" si="133"/>
        <v>0.91429979903224312</v>
      </c>
      <c r="J484" s="32"/>
      <c r="K484" s="70">
        <f t="shared" si="134"/>
        <v>1.0514447688870796</v>
      </c>
      <c r="L484" s="56">
        <f t="shared" si="143"/>
        <v>2.5444768887079583E-2</v>
      </c>
      <c r="M484" s="57">
        <f t="shared" si="144"/>
        <v>2.4799969675516162E-2</v>
      </c>
      <c r="N484" s="60"/>
      <c r="O484" s="70">
        <v>1.0821261685107537</v>
      </c>
      <c r="P484" s="33"/>
      <c r="Q484" s="34">
        <v>0</v>
      </c>
      <c r="R484" s="61">
        <v>15.63</v>
      </c>
      <c r="S484" s="61">
        <v>18.411000000000001</v>
      </c>
      <c r="T484" s="35">
        <f t="shared" si="135"/>
        <v>0</v>
      </c>
      <c r="U484" s="53">
        <v>0.7</v>
      </c>
      <c r="V484" s="62">
        <v>129.1</v>
      </c>
      <c r="W484" s="62">
        <v>130.80000000000001</v>
      </c>
      <c r="X484" s="54">
        <f t="shared" si="136"/>
        <v>0.70921766072811787</v>
      </c>
      <c r="Y484" s="36">
        <v>0.1</v>
      </c>
      <c r="Z484" s="37">
        <v>106</v>
      </c>
      <c r="AA484" s="37">
        <v>112.7</v>
      </c>
      <c r="AB484" s="38">
        <f t="shared" si="137"/>
        <v>0.10632075471698113</v>
      </c>
      <c r="AC484" s="39">
        <v>0.1</v>
      </c>
      <c r="AD484" s="40">
        <v>106.4</v>
      </c>
      <c r="AE484" s="40">
        <v>113.9</v>
      </c>
      <c r="AF484" s="41">
        <f t="shared" si="138"/>
        <v>0.10704887218045114</v>
      </c>
      <c r="AG484" s="42">
        <v>0.1</v>
      </c>
      <c r="AH484" s="43">
        <v>103.2</v>
      </c>
      <c r="AI484" s="43">
        <v>110</v>
      </c>
      <c r="AJ484" s="44">
        <f t="shared" si="139"/>
        <v>0.1065891472868217</v>
      </c>
      <c r="AK484" s="45">
        <v>0</v>
      </c>
      <c r="AL484" s="46">
        <v>1</v>
      </c>
      <c r="AM484" s="46">
        <v>1</v>
      </c>
      <c r="AN484" s="47">
        <f t="shared" si="140"/>
        <v>0</v>
      </c>
      <c r="AO484" s="48">
        <f t="shared" si="141"/>
        <v>0.99999999999999989</v>
      </c>
    </row>
    <row r="485" spans="1:41" s="49" customFormat="1" hidden="1" x14ac:dyDescent="0.3">
      <c r="A485" s="30" t="s">
        <v>229</v>
      </c>
      <c r="B485" s="72" t="s">
        <v>244</v>
      </c>
      <c r="C485" s="69">
        <v>1.532</v>
      </c>
      <c r="D485" s="69">
        <f t="shared" si="142"/>
        <v>1.3321739130434784</v>
      </c>
      <c r="E485" s="31"/>
      <c r="F485" s="66">
        <f t="shared" si="130"/>
        <v>1.1323478260869566</v>
      </c>
      <c r="G485" s="68">
        <f t="shared" si="131"/>
        <v>1.0930025755292403</v>
      </c>
      <c r="H485" s="67">
        <f t="shared" si="132"/>
        <v>0.19982608695652176</v>
      </c>
      <c r="I485" s="66">
        <f t="shared" si="133"/>
        <v>1.4374851772645016</v>
      </c>
      <c r="J485" s="32"/>
      <c r="K485" s="70">
        <f t="shared" si="134"/>
        <v>1.6531079538541769</v>
      </c>
      <c r="L485" s="56">
        <f t="shared" si="143"/>
        <v>0.12110795385417683</v>
      </c>
      <c r="M485" s="57">
        <f t="shared" si="144"/>
        <v>7.9052189199854322E-2</v>
      </c>
      <c r="N485" s="60"/>
      <c r="O485" s="64">
        <v>1.77</v>
      </c>
      <c r="P485" s="33"/>
      <c r="Q485" s="92">
        <v>0.3</v>
      </c>
      <c r="R485" s="61">
        <v>15.63</v>
      </c>
      <c r="S485" s="61">
        <v>18.411000000000001</v>
      </c>
      <c r="T485" s="35">
        <f t="shared" si="135"/>
        <v>0.3533781190019194</v>
      </c>
      <c r="U485" s="53">
        <v>0.35</v>
      </c>
      <c r="V485" s="62">
        <v>121.7</v>
      </c>
      <c r="W485" s="62">
        <v>127.5</v>
      </c>
      <c r="X485" s="54">
        <f t="shared" si="136"/>
        <v>0.36668036154478223</v>
      </c>
      <c r="Y485" s="36">
        <v>0.1</v>
      </c>
      <c r="Z485" s="37">
        <v>106</v>
      </c>
      <c r="AA485" s="37">
        <v>112.7</v>
      </c>
      <c r="AB485" s="38">
        <f t="shared" si="137"/>
        <v>0.10632075471698113</v>
      </c>
      <c r="AC485" s="39">
        <v>0.1</v>
      </c>
      <c r="AD485" s="40">
        <v>106.4</v>
      </c>
      <c r="AE485" s="40">
        <v>113.9</v>
      </c>
      <c r="AF485" s="41">
        <f t="shared" si="138"/>
        <v>0.10704887218045114</v>
      </c>
      <c r="AG485" s="42">
        <v>0.15</v>
      </c>
      <c r="AH485" s="43">
        <v>103.4</v>
      </c>
      <c r="AI485" s="43">
        <v>110</v>
      </c>
      <c r="AJ485" s="44">
        <f t="shared" si="139"/>
        <v>0.15957446808510636</v>
      </c>
      <c r="AK485" s="45">
        <v>0</v>
      </c>
      <c r="AL485" s="46">
        <v>1</v>
      </c>
      <c r="AM485" s="46">
        <v>1</v>
      </c>
      <c r="AN485" s="47">
        <f t="shared" si="140"/>
        <v>0</v>
      </c>
      <c r="AO485" s="48">
        <f t="shared" si="141"/>
        <v>0.99999999999999989</v>
      </c>
    </row>
    <row r="486" spans="1:41" s="49" customFormat="1" hidden="1" x14ac:dyDescent="0.3">
      <c r="A486" s="30" t="s">
        <v>230</v>
      </c>
      <c r="B486" s="72" t="s">
        <v>244</v>
      </c>
      <c r="C486" s="69">
        <v>1.53209</v>
      </c>
      <c r="D486" s="69">
        <f t="shared" si="142"/>
        <v>1.3322521739130435</v>
      </c>
      <c r="E486" s="31"/>
      <c r="F486" s="66">
        <f t="shared" si="130"/>
        <v>1.1324143478260869</v>
      </c>
      <c r="G486" s="68">
        <f t="shared" si="131"/>
        <v>1.0930025755292403</v>
      </c>
      <c r="H486" s="67">
        <f t="shared" si="132"/>
        <v>0.19983782608695652</v>
      </c>
      <c r="I486" s="66">
        <f t="shared" si="133"/>
        <v>1.4375696248271344</v>
      </c>
      <c r="J486" s="32"/>
      <c r="K486" s="70">
        <f t="shared" si="134"/>
        <v>1.6532050685512043</v>
      </c>
      <c r="L486" s="56">
        <f t="shared" si="143"/>
        <v>0.12111506855120435</v>
      </c>
      <c r="M486" s="57">
        <f t="shared" si="144"/>
        <v>7.9052189199854031E-2</v>
      </c>
      <c r="N486" s="60"/>
      <c r="O486" s="64">
        <v>1.77</v>
      </c>
      <c r="P486" s="33"/>
      <c r="Q486" s="92">
        <v>0.3</v>
      </c>
      <c r="R486" s="61">
        <v>15.63</v>
      </c>
      <c r="S486" s="61">
        <v>18.411000000000001</v>
      </c>
      <c r="T486" s="35">
        <f t="shared" si="135"/>
        <v>0.3533781190019194</v>
      </c>
      <c r="U486" s="53">
        <v>0.35</v>
      </c>
      <c r="V486" s="62">
        <v>121.7</v>
      </c>
      <c r="W486" s="62">
        <v>127.5</v>
      </c>
      <c r="X486" s="54">
        <f t="shared" si="136"/>
        <v>0.36668036154478223</v>
      </c>
      <c r="Y486" s="36">
        <v>0.1</v>
      </c>
      <c r="Z486" s="37">
        <v>106</v>
      </c>
      <c r="AA486" s="37">
        <v>112.7</v>
      </c>
      <c r="AB486" s="38">
        <f t="shared" si="137"/>
        <v>0.10632075471698113</v>
      </c>
      <c r="AC486" s="39">
        <v>0.1</v>
      </c>
      <c r="AD486" s="40">
        <v>106.4</v>
      </c>
      <c r="AE486" s="40">
        <v>113.9</v>
      </c>
      <c r="AF486" s="41">
        <f t="shared" si="138"/>
        <v>0.10704887218045114</v>
      </c>
      <c r="AG486" s="42">
        <v>0.15</v>
      </c>
      <c r="AH486" s="43">
        <v>103.4</v>
      </c>
      <c r="AI486" s="43">
        <v>110</v>
      </c>
      <c r="AJ486" s="44">
        <f t="shared" si="139"/>
        <v>0.15957446808510636</v>
      </c>
      <c r="AK486" s="45">
        <v>0</v>
      </c>
      <c r="AL486" s="46">
        <v>1</v>
      </c>
      <c r="AM486" s="46">
        <v>1</v>
      </c>
      <c r="AN486" s="47">
        <f t="shared" si="140"/>
        <v>0</v>
      </c>
      <c r="AO486" s="48">
        <f t="shared" si="141"/>
        <v>0.99999999999999989</v>
      </c>
    </row>
    <row r="487" spans="1:41" s="49" customFormat="1" hidden="1" x14ac:dyDescent="0.3">
      <c r="A487" s="30" t="s">
        <v>203</v>
      </c>
      <c r="B487" s="72" t="s">
        <v>244</v>
      </c>
      <c r="C487" s="69">
        <v>3.05</v>
      </c>
      <c r="D487" s="69">
        <f t="shared" si="142"/>
        <v>2.6521739130434785</v>
      </c>
      <c r="E487" s="31"/>
      <c r="F487" s="66">
        <f t="shared" si="130"/>
        <v>2.2543478260869567</v>
      </c>
      <c r="G487" s="68">
        <f t="shared" si="131"/>
        <v>1.1052208837093995</v>
      </c>
      <c r="H487" s="67">
        <f t="shared" si="132"/>
        <v>0.39782608695652177</v>
      </c>
      <c r="I487" s="66">
        <f t="shared" si="133"/>
        <v>2.8893783834927116</v>
      </c>
      <c r="J487" s="32"/>
      <c r="K487" s="70">
        <f t="shared" si="134"/>
        <v>3.322785141016618</v>
      </c>
      <c r="L487" s="56">
        <f t="shared" si="143"/>
        <v>0.27278514101661822</v>
      </c>
      <c r="M487" s="57">
        <f t="shared" si="144"/>
        <v>8.9437751152989589E-2</v>
      </c>
      <c r="N487" s="60"/>
      <c r="O487" s="64">
        <v>3.5</v>
      </c>
      <c r="P487" s="33"/>
      <c r="Q487" s="92">
        <v>0.4</v>
      </c>
      <c r="R487" s="61">
        <v>15.63</v>
      </c>
      <c r="S487" s="61">
        <v>18.411000000000001</v>
      </c>
      <c r="T487" s="35">
        <f t="shared" si="135"/>
        <v>0.47117082533589261</v>
      </c>
      <c r="U487" s="53">
        <v>0.3</v>
      </c>
      <c r="V487" s="62">
        <v>121.7</v>
      </c>
      <c r="W487" s="62">
        <v>127.5</v>
      </c>
      <c r="X487" s="54">
        <f t="shared" si="136"/>
        <v>0.31429745275267046</v>
      </c>
      <c r="Y487" s="36">
        <v>0.1</v>
      </c>
      <c r="Z487" s="37">
        <v>106</v>
      </c>
      <c r="AA487" s="37">
        <v>112.7</v>
      </c>
      <c r="AB487" s="38">
        <f t="shared" si="137"/>
        <v>0.10632075471698113</v>
      </c>
      <c r="AC487" s="39">
        <v>0.1</v>
      </c>
      <c r="AD487" s="40">
        <v>106.4</v>
      </c>
      <c r="AE487" s="40">
        <v>113.9</v>
      </c>
      <c r="AF487" s="41">
        <f t="shared" si="138"/>
        <v>0.10704887218045114</v>
      </c>
      <c r="AG487" s="42">
        <v>0.1</v>
      </c>
      <c r="AH487" s="43">
        <v>103.4</v>
      </c>
      <c r="AI487" s="43">
        <v>110</v>
      </c>
      <c r="AJ487" s="44">
        <f t="shared" si="139"/>
        <v>0.10638297872340426</v>
      </c>
      <c r="AK487" s="45">
        <v>0</v>
      </c>
      <c r="AL487" s="46">
        <v>1</v>
      </c>
      <c r="AM487" s="46">
        <v>1</v>
      </c>
      <c r="AN487" s="47">
        <f t="shared" si="140"/>
        <v>0</v>
      </c>
      <c r="AO487" s="48">
        <f t="shared" si="141"/>
        <v>0.99999999999999989</v>
      </c>
    </row>
    <row r="488" spans="1:41" s="49" customFormat="1" hidden="1" x14ac:dyDescent="0.3">
      <c r="A488" s="30" t="s">
        <v>129</v>
      </c>
      <c r="B488" s="72" t="s">
        <v>244</v>
      </c>
      <c r="C488" s="69">
        <v>1.1499999999999999</v>
      </c>
      <c r="D488" s="69">
        <f t="shared" si="142"/>
        <v>1</v>
      </c>
      <c r="E488" s="31"/>
      <c r="F488" s="66">
        <f t="shared" si="130"/>
        <v>0.85</v>
      </c>
      <c r="G488" s="68">
        <f t="shared" si="131"/>
        <v>1.0930025755292403</v>
      </c>
      <c r="H488" s="67">
        <f t="shared" si="132"/>
        <v>0.15</v>
      </c>
      <c r="I488" s="66">
        <f t="shared" si="133"/>
        <v>1.0790521891998541</v>
      </c>
      <c r="J488" s="32"/>
      <c r="K488" s="70">
        <f t="shared" si="134"/>
        <v>1.2409100175798322</v>
      </c>
      <c r="L488" s="56">
        <f t="shared" si="143"/>
        <v>9.0910017579832303E-2</v>
      </c>
      <c r="M488" s="57">
        <f t="shared" si="144"/>
        <v>7.9052189199854184E-2</v>
      </c>
      <c r="N488" s="60"/>
      <c r="O488" s="64">
        <v>1.33</v>
      </c>
      <c r="P488" s="33"/>
      <c r="Q488" s="92">
        <v>0.3</v>
      </c>
      <c r="R488" s="61">
        <v>15.63</v>
      </c>
      <c r="S488" s="61">
        <v>18.411000000000001</v>
      </c>
      <c r="T488" s="35">
        <f t="shared" si="135"/>
        <v>0.3533781190019194</v>
      </c>
      <c r="U488" s="53">
        <v>0.35</v>
      </c>
      <c r="V488" s="62">
        <v>121.7</v>
      </c>
      <c r="W488" s="62">
        <v>127.5</v>
      </c>
      <c r="X488" s="54">
        <f t="shared" si="136"/>
        <v>0.36668036154478223</v>
      </c>
      <c r="Y488" s="36">
        <v>0.1</v>
      </c>
      <c r="Z488" s="37">
        <v>106</v>
      </c>
      <c r="AA488" s="37">
        <v>112.7</v>
      </c>
      <c r="AB488" s="38">
        <f t="shared" si="137"/>
        <v>0.10632075471698113</v>
      </c>
      <c r="AC488" s="39">
        <v>0.1</v>
      </c>
      <c r="AD488" s="40">
        <v>106.4</v>
      </c>
      <c r="AE488" s="40">
        <v>113.9</v>
      </c>
      <c r="AF488" s="41">
        <f t="shared" si="138"/>
        <v>0.10704887218045114</v>
      </c>
      <c r="AG488" s="42">
        <v>0.15</v>
      </c>
      <c r="AH488" s="43">
        <v>103.4</v>
      </c>
      <c r="AI488" s="43">
        <v>110</v>
      </c>
      <c r="AJ488" s="44">
        <f t="shared" si="139"/>
        <v>0.15957446808510636</v>
      </c>
      <c r="AK488" s="45">
        <v>0</v>
      </c>
      <c r="AL488" s="46">
        <v>1</v>
      </c>
      <c r="AM488" s="46">
        <v>1</v>
      </c>
      <c r="AN488" s="47">
        <f t="shared" si="140"/>
        <v>0</v>
      </c>
      <c r="AO488" s="48">
        <f t="shared" si="141"/>
        <v>0.99999999999999989</v>
      </c>
    </row>
    <row r="489" spans="1:41" s="49" customFormat="1" hidden="1" x14ac:dyDescent="0.3">
      <c r="A489" s="30" t="s">
        <v>54</v>
      </c>
      <c r="B489" s="72" t="s">
        <v>244</v>
      </c>
      <c r="C489" s="69">
        <v>5.0999999999999996</v>
      </c>
      <c r="D489" s="69">
        <f t="shared" si="142"/>
        <v>4.4347826086956523</v>
      </c>
      <c r="E489" s="31"/>
      <c r="F489" s="66">
        <f t="shared" si="130"/>
        <v>3.7695652173913046</v>
      </c>
      <c r="G489" s="68">
        <f t="shared" si="131"/>
        <v>1.0930025755292403</v>
      </c>
      <c r="H489" s="67">
        <f t="shared" si="132"/>
        <v>0.66521739130434787</v>
      </c>
      <c r="I489" s="66">
        <f t="shared" si="133"/>
        <v>4.7853618825384849</v>
      </c>
      <c r="J489" s="32"/>
      <c r="K489" s="70">
        <f t="shared" si="134"/>
        <v>5.5031661649192571</v>
      </c>
      <c r="L489" s="56">
        <f t="shared" si="143"/>
        <v>0.4031661649192575</v>
      </c>
      <c r="M489" s="57">
        <f t="shared" si="144"/>
        <v>7.905218919985442E-2</v>
      </c>
      <c r="N489" s="60"/>
      <c r="O489" s="64">
        <v>5.92</v>
      </c>
      <c r="P489" s="33"/>
      <c r="Q489" s="92">
        <v>0.3</v>
      </c>
      <c r="R489" s="61">
        <v>15.63</v>
      </c>
      <c r="S489" s="61">
        <v>18.411000000000001</v>
      </c>
      <c r="T489" s="35">
        <f t="shared" si="135"/>
        <v>0.3533781190019194</v>
      </c>
      <c r="U489" s="53">
        <v>0.35</v>
      </c>
      <c r="V489" s="62">
        <v>121.7</v>
      </c>
      <c r="W489" s="62">
        <v>127.5</v>
      </c>
      <c r="X489" s="54">
        <f t="shared" si="136"/>
        <v>0.36668036154478223</v>
      </c>
      <c r="Y489" s="36">
        <v>0.1</v>
      </c>
      <c r="Z489" s="37">
        <v>106</v>
      </c>
      <c r="AA489" s="37">
        <v>112.7</v>
      </c>
      <c r="AB489" s="38">
        <f t="shared" si="137"/>
        <v>0.10632075471698113</v>
      </c>
      <c r="AC489" s="39">
        <v>0.1</v>
      </c>
      <c r="AD489" s="40">
        <v>106.4</v>
      </c>
      <c r="AE489" s="40">
        <v>113.9</v>
      </c>
      <c r="AF489" s="41">
        <f t="shared" si="138"/>
        <v>0.10704887218045114</v>
      </c>
      <c r="AG489" s="42">
        <v>0.15</v>
      </c>
      <c r="AH489" s="43">
        <v>103.4</v>
      </c>
      <c r="AI489" s="43">
        <v>110</v>
      </c>
      <c r="AJ489" s="44">
        <f t="shared" si="139"/>
        <v>0.15957446808510636</v>
      </c>
      <c r="AK489" s="45">
        <v>0</v>
      </c>
      <c r="AL489" s="46">
        <v>1</v>
      </c>
      <c r="AM489" s="46">
        <v>1</v>
      </c>
      <c r="AN489" s="47">
        <f t="shared" si="140"/>
        <v>0</v>
      </c>
      <c r="AO489" s="48">
        <f t="shared" si="141"/>
        <v>0.99999999999999989</v>
      </c>
    </row>
    <row r="490" spans="1:41" s="49" customFormat="1" hidden="1" x14ac:dyDescent="0.3">
      <c r="A490" s="30" t="s">
        <v>55</v>
      </c>
      <c r="B490" s="72" t="s">
        <v>244</v>
      </c>
      <c r="C490" s="69">
        <v>5.0999999999999996</v>
      </c>
      <c r="D490" s="69">
        <f t="shared" si="142"/>
        <v>4.4347826086956523</v>
      </c>
      <c r="E490" s="31"/>
      <c r="F490" s="66">
        <f t="shared" si="130"/>
        <v>3.7695652173913046</v>
      </c>
      <c r="G490" s="68">
        <f t="shared" si="131"/>
        <v>1.0930025755292403</v>
      </c>
      <c r="H490" s="67">
        <f t="shared" si="132"/>
        <v>0.66521739130434787</v>
      </c>
      <c r="I490" s="66">
        <f t="shared" si="133"/>
        <v>4.7853618825384849</v>
      </c>
      <c r="J490" s="32"/>
      <c r="K490" s="70">
        <f t="shared" si="134"/>
        <v>5.5031661649192571</v>
      </c>
      <c r="L490" s="56">
        <f t="shared" si="143"/>
        <v>0.4031661649192575</v>
      </c>
      <c r="M490" s="57">
        <f t="shared" si="144"/>
        <v>7.905218919985442E-2</v>
      </c>
      <c r="N490" s="60"/>
      <c r="O490" s="64">
        <v>5.92</v>
      </c>
      <c r="P490" s="33"/>
      <c r="Q490" s="92">
        <v>0.3</v>
      </c>
      <c r="R490" s="61">
        <v>15.63</v>
      </c>
      <c r="S490" s="61">
        <v>18.411000000000001</v>
      </c>
      <c r="T490" s="35">
        <f t="shared" si="135"/>
        <v>0.3533781190019194</v>
      </c>
      <c r="U490" s="53">
        <v>0.35</v>
      </c>
      <c r="V490" s="62">
        <v>121.7</v>
      </c>
      <c r="W490" s="62">
        <v>127.5</v>
      </c>
      <c r="X490" s="54">
        <f t="shared" si="136"/>
        <v>0.36668036154478223</v>
      </c>
      <c r="Y490" s="36">
        <v>0.1</v>
      </c>
      <c r="Z490" s="37">
        <v>106</v>
      </c>
      <c r="AA490" s="37">
        <v>112.7</v>
      </c>
      <c r="AB490" s="38">
        <f t="shared" si="137"/>
        <v>0.10632075471698113</v>
      </c>
      <c r="AC490" s="39">
        <v>0.1</v>
      </c>
      <c r="AD490" s="40">
        <v>106.4</v>
      </c>
      <c r="AE490" s="40">
        <v>113.9</v>
      </c>
      <c r="AF490" s="41">
        <f t="shared" si="138"/>
        <v>0.10704887218045114</v>
      </c>
      <c r="AG490" s="42">
        <v>0.15</v>
      </c>
      <c r="AH490" s="43">
        <v>103.4</v>
      </c>
      <c r="AI490" s="43">
        <v>110</v>
      </c>
      <c r="AJ490" s="44">
        <f t="shared" si="139"/>
        <v>0.15957446808510636</v>
      </c>
      <c r="AK490" s="45">
        <v>0</v>
      </c>
      <c r="AL490" s="46">
        <v>1</v>
      </c>
      <c r="AM490" s="46">
        <v>1</v>
      </c>
      <c r="AN490" s="47">
        <f t="shared" si="140"/>
        <v>0</v>
      </c>
      <c r="AO490" s="48">
        <f t="shared" si="141"/>
        <v>0.99999999999999989</v>
      </c>
    </row>
    <row r="491" spans="1:41" s="49" customFormat="1" hidden="1" x14ac:dyDescent="0.3">
      <c r="A491" s="30" t="s">
        <v>56</v>
      </c>
      <c r="B491" s="72" t="s">
        <v>244</v>
      </c>
      <c r="C491" s="69">
        <v>5.55</v>
      </c>
      <c r="D491" s="69">
        <f t="shared" si="142"/>
        <v>4.8260869565217392</v>
      </c>
      <c r="E491" s="31"/>
      <c r="F491" s="66">
        <f t="shared" si="130"/>
        <v>4.1021739130434787</v>
      </c>
      <c r="G491" s="68">
        <f t="shared" si="131"/>
        <v>1.0930025755292403</v>
      </c>
      <c r="H491" s="67">
        <f t="shared" si="132"/>
        <v>0.72391304347826091</v>
      </c>
      <c r="I491" s="66">
        <f t="shared" si="133"/>
        <v>5.207599695703645</v>
      </c>
      <c r="J491" s="32"/>
      <c r="K491" s="70">
        <f t="shared" si="134"/>
        <v>5.9887396500591912</v>
      </c>
      <c r="L491" s="56">
        <f t="shared" si="143"/>
        <v>0.43873965005919136</v>
      </c>
      <c r="M491" s="57">
        <f t="shared" si="144"/>
        <v>7.9052189199854295E-2</v>
      </c>
      <c r="N491" s="60"/>
      <c r="O491" s="64">
        <v>6.44</v>
      </c>
      <c r="P491" s="33"/>
      <c r="Q491" s="92">
        <v>0.3</v>
      </c>
      <c r="R491" s="61">
        <v>15.63</v>
      </c>
      <c r="S491" s="61">
        <v>18.411000000000001</v>
      </c>
      <c r="T491" s="35">
        <f t="shared" si="135"/>
        <v>0.3533781190019194</v>
      </c>
      <c r="U491" s="53">
        <v>0.35</v>
      </c>
      <c r="V491" s="62">
        <v>121.7</v>
      </c>
      <c r="W491" s="62">
        <v>127.5</v>
      </c>
      <c r="X491" s="54">
        <f t="shared" si="136"/>
        <v>0.36668036154478223</v>
      </c>
      <c r="Y491" s="36">
        <v>0.1</v>
      </c>
      <c r="Z491" s="37">
        <v>106</v>
      </c>
      <c r="AA491" s="37">
        <v>112.7</v>
      </c>
      <c r="AB491" s="38">
        <f t="shared" si="137"/>
        <v>0.10632075471698113</v>
      </c>
      <c r="AC491" s="39">
        <v>0.1</v>
      </c>
      <c r="AD491" s="40">
        <v>106.4</v>
      </c>
      <c r="AE491" s="40">
        <v>113.9</v>
      </c>
      <c r="AF491" s="41">
        <f t="shared" si="138"/>
        <v>0.10704887218045114</v>
      </c>
      <c r="AG491" s="42">
        <v>0.15</v>
      </c>
      <c r="AH491" s="43">
        <v>103.4</v>
      </c>
      <c r="AI491" s="43">
        <v>110</v>
      </c>
      <c r="AJ491" s="44">
        <f t="shared" si="139"/>
        <v>0.15957446808510636</v>
      </c>
      <c r="AK491" s="45">
        <v>0</v>
      </c>
      <c r="AL491" s="46">
        <v>1</v>
      </c>
      <c r="AM491" s="46">
        <v>1</v>
      </c>
      <c r="AN491" s="47">
        <f t="shared" si="140"/>
        <v>0</v>
      </c>
      <c r="AO491" s="48">
        <f t="shared" si="141"/>
        <v>0.99999999999999989</v>
      </c>
    </row>
    <row r="492" spans="1:41" s="49" customFormat="1" hidden="1" x14ac:dyDescent="0.3">
      <c r="A492" s="30" t="s">
        <v>57</v>
      </c>
      <c r="B492" s="72" t="s">
        <v>244</v>
      </c>
      <c r="C492" s="69">
        <v>6.53</v>
      </c>
      <c r="D492" s="69">
        <f t="shared" si="142"/>
        <v>5.6782608695652179</v>
      </c>
      <c r="E492" s="31"/>
      <c r="F492" s="66">
        <f t="shared" si="130"/>
        <v>4.8265217391304347</v>
      </c>
      <c r="G492" s="68">
        <f t="shared" si="131"/>
        <v>1.0930025755292403</v>
      </c>
      <c r="H492" s="67">
        <f t="shared" si="132"/>
        <v>0.85173913043478267</v>
      </c>
      <c r="I492" s="66">
        <f t="shared" si="133"/>
        <v>6.1271398221522153</v>
      </c>
      <c r="J492" s="32"/>
      <c r="K492" s="70">
        <f t="shared" si="134"/>
        <v>7.046210795475047</v>
      </c>
      <c r="L492" s="56">
        <f t="shared" si="143"/>
        <v>0.51621079547504678</v>
      </c>
      <c r="M492" s="57">
        <f t="shared" si="144"/>
        <v>7.9052189199854017E-2</v>
      </c>
      <c r="N492" s="60"/>
      <c r="O492" s="64">
        <v>7.57</v>
      </c>
      <c r="P492" s="33"/>
      <c r="Q492" s="92">
        <v>0.3</v>
      </c>
      <c r="R492" s="61">
        <v>15.63</v>
      </c>
      <c r="S492" s="61">
        <v>18.411000000000001</v>
      </c>
      <c r="T492" s="35">
        <f t="shared" si="135"/>
        <v>0.3533781190019194</v>
      </c>
      <c r="U492" s="53">
        <v>0.35</v>
      </c>
      <c r="V492" s="62">
        <v>121.7</v>
      </c>
      <c r="W492" s="62">
        <v>127.5</v>
      </c>
      <c r="X492" s="54">
        <f t="shared" si="136"/>
        <v>0.36668036154478223</v>
      </c>
      <c r="Y492" s="36">
        <v>0.1</v>
      </c>
      <c r="Z492" s="37">
        <v>106</v>
      </c>
      <c r="AA492" s="37">
        <v>112.7</v>
      </c>
      <c r="AB492" s="38">
        <f t="shared" si="137"/>
        <v>0.10632075471698113</v>
      </c>
      <c r="AC492" s="39">
        <v>0.1</v>
      </c>
      <c r="AD492" s="40">
        <v>106.4</v>
      </c>
      <c r="AE492" s="40">
        <v>113.9</v>
      </c>
      <c r="AF492" s="41">
        <f t="shared" si="138"/>
        <v>0.10704887218045114</v>
      </c>
      <c r="AG492" s="42">
        <v>0.15</v>
      </c>
      <c r="AH492" s="43">
        <v>103.4</v>
      </c>
      <c r="AI492" s="43">
        <v>110</v>
      </c>
      <c r="AJ492" s="44">
        <f t="shared" si="139"/>
        <v>0.15957446808510636</v>
      </c>
      <c r="AK492" s="45">
        <v>0</v>
      </c>
      <c r="AL492" s="46">
        <v>1</v>
      </c>
      <c r="AM492" s="46">
        <v>1</v>
      </c>
      <c r="AN492" s="47">
        <f t="shared" si="140"/>
        <v>0</v>
      </c>
      <c r="AO492" s="48">
        <f t="shared" si="141"/>
        <v>0.99999999999999989</v>
      </c>
    </row>
    <row r="493" spans="1:41" s="49" customFormat="1" x14ac:dyDescent="0.3">
      <c r="A493" s="30" t="s">
        <v>71</v>
      </c>
      <c r="B493" s="71" t="s">
        <v>198</v>
      </c>
      <c r="C493" s="69">
        <v>17.78</v>
      </c>
      <c r="D493" s="69">
        <f t="shared" si="142"/>
        <v>15.460869565217394</v>
      </c>
      <c r="E493" s="31"/>
      <c r="F493" s="66">
        <f t="shared" si="130"/>
        <v>13.141739130434784</v>
      </c>
      <c r="G493" s="68">
        <f t="shared" si="131"/>
        <v>1.1445077185220658</v>
      </c>
      <c r="H493" s="67">
        <f t="shared" si="132"/>
        <v>2.3191304347826089</v>
      </c>
      <c r="I493" s="66">
        <f t="shared" si="133"/>
        <v>17.359952304368679</v>
      </c>
      <c r="J493" s="32"/>
      <c r="K493" s="70">
        <v>20.23</v>
      </c>
      <c r="L493" s="56">
        <f t="shared" si="143"/>
        <v>2.4499999999999993</v>
      </c>
      <c r="M493" s="57">
        <f t="shared" si="144"/>
        <v>0.13779527559055113</v>
      </c>
      <c r="N493" s="60"/>
      <c r="O493" s="70">
        <v>18.66</v>
      </c>
      <c r="P493" s="33"/>
      <c r="Q493" s="34">
        <v>0.7</v>
      </c>
      <c r="R493" s="61">
        <v>15.63</v>
      </c>
      <c r="S493" s="61">
        <v>18.411000000000001</v>
      </c>
      <c r="T493" s="35">
        <f t="shared" si="135"/>
        <v>0.8245489443378119</v>
      </c>
      <c r="U493" s="53">
        <v>0</v>
      </c>
      <c r="V493" s="62">
        <v>129.1</v>
      </c>
      <c r="W493" s="62">
        <v>130.80000000000001</v>
      </c>
      <c r="X493" s="54">
        <f t="shared" si="136"/>
        <v>0</v>
      </c>
      <c r="Y493" s="36">
        <v>0.1</v>
      </c>
      <c r="Z493" s="37">
        <v>106</v>
      </c>
      <c r="AA493" s="37">
        <v>112.7</v>
      </c>
      <c r="AB493" s="38">
        <f t="shared" si="137"/>
        <v>0.10632075471698113</v>
      </c>
      <c r="AC493" s="39">
        <v>0.1</v>
      </c>
      <c r="AD493" s="40">
        <v>106.4</v>
      </c>
      <c r="AE493" s="40">
        <v>113.9</v>
      </c>
      <c r="AF493" s="41">
        <f t="shared" si="138"/>
        <v>0.10704887218045114</v>
      </c>
      <c r="AG493" s="42">
        <v>0.1</v>
      </c>
      <c r="AH493" s="43">
        <v>103.2</v>
      </c>
      <c r="AI493" s="43">
        <v>110</v>
      </c>
      <c r="AJ493" s="44">
        <f t="shared" si="139"/>
        <v>0.1065891472868217</v>
      </c>
      <c r="AK493" s="45">
        <v>0</v>
      </c>
      <c r="AL493" s="46">
        <v>1</v>
      </c>
      <c r="AM493" s="46">
        <v>1</v>
      </c>
      <c r="AN493" s="47">
        <f t="shared" si="140"/>
        <v>0</v>
      </c>
      <c r="AO493" s="48">
        <f t="shared" si="141"/>
        <v>0.99999999999999989</v>
      </c>
    </row>
    <row r="494" spans="1:41" s="49" customFormat="1" x14ac:dyDescent="0.3">
      <c r="A494" s="30" t="s">
        <v>236</v>
      </c>
      <c r="B494" s="71" t="s">
        <v>198</v>
      </c>
      <c r="C494" s="69">
        <v>32.22</v>
      </c>
      <c r="D494" s="69">
        <f t="shared" si="142"/>
        <v>28.017391304347829</v>
      </c>
      <c r="E494" s="31"/>
      <c r="F494" s="66">
        <f t="shared" si="130"/>
        <v>23.814782608695655</v>
      </c>
      <c r="G494" s="68">
        <f t="shared" si="131"/>
        <v>1.1445077185220658</v>
      </c>
      <c r="H494" s="67">
        <f t="shared" si="132"/>
        <v>4.2026086956521738</v>
      </c>
      <c r="I494" s="66">
        <f t="shared" si="133"/>
        <v>31.458811206229409</v>
      </c>
      <c r="J494" s="32"/>
      <c r="K494" s="70">
        <v>36.659999999999997</v>
      </c>
      <c r="L494" s="56">
        <f t="shared" si="143"/>
        <v>4.4399999999999977</v>
      </c>
      <c r="M494" s="57">
        <f t="shared" si="144"/>
        <v>0.13780260707635003</v>
      </c>
      <c r="N494" s="60"/>
      <c r="O494" s="70">
        <v>33.805887510426956</v>
      </c>
      <c r="P494" s="33"/>
      <c r="Q494" s="34">
        <v>0.7</v>
      </c>
      <c r="R494" s="61">
        <v>15.63</v>
      </c>
      <c r="S494" s="61">
        <v>18.411000000000001</v>
      </c>
      <c r="T494" s="35">
        <f t="shared" si="135"/>
        <v>0.8245489443378119</v>
      </c>
      <c r="U494" s="53">
        <v>0</v>
      </c>
      <c r="V494" s="62">
        <v>129.1</v>
      </c>
      <c r="W494" s="62">
        <v>130.80000000000001</v>
      </c>
      <c r="X494" s="54">
        <f t="shared" si="136"/>
        <v>0</v>
      </c>
      <c r="Y494" s="36">
        <v>0.1</v>
      </c>
      <c r="Z494" s="37">
        <v>106</v>
      </c>
      <c r="AA494" s="37">
        <v>112.7</v>
      </c>
      <c r="AB494" s="38">
        <f t="shared" si="137"/>
        <v>0.10632075471698113</v>
      </c>
      <c r="AC494" s="39">
        <v>0.1</v>
      </c>
      <c r="AD494" s="40">
        <v>106.4</v>
      </c>
      <c r="AE494" s="40">
        <v>113.9</v>
      </c>
      <c r="AF494" s="41">
        <f t="shared" si="138"/>
        <v>0.10704887218045114</v>
      </c>
      <c r="AG494" s="42">
        <v>0.1</v>
      </c>
      <c r="AH494" s="43">
        <v>103.2</v>
      </c>
      <c r="AI494" s="43">
        <v>110</v>
      </c>
      <c r="AJ494" s="44">
        <f t="shared" si="139"/>
        <v>0.1065891472868217</v>
      </c>
      <c r="AK494" s="45">
        <v>0</v>
      </c>
      <c r="AL494" s="46">
        <v>1</v>
      </c>
      <c r="AM494" s="46">
        <v>1</v>
      </c>
      <c r="AN494" s="47">
        <f t="shared" si="140"/>
        <v>0</v>
      </c>
      <c r="AO494" s="48">
        <f t="shared" si="141"/>
        <v>0.99999999999999989</v>
      </c>
    </row>
    <row r="495" spans="1:41" s="49" customFormat="1" x14ac:dyDescent="0.3">
      <c r="A495" s="30" t="s">
        <v>245</v>
      </c>
      <c r="B495" s="71" t="s">
        <v>198</v>
      </c>
      <c r="C495" s="69">
        <v>19.75</v>
      </c>
      <c r="D495" s="69">
        <f t="shared" si="142"/>
        <v>17.173913043478262</v>
      </c>
      <c r="E495" s="31"/>
      <c r="F495" s="66">
        <f t="shared" si="130"/>
        <v>14.597826086956522</v>
      </c>
      <c r="G495" s="68">
        <f t="shared" si="131"/>
        <v>1.1445077185220658</v>
      </c>
      <c r="H495" s="67">
        <f t="shared" si="132"/>
        <v>2.5760869565217392</v>
      </c>
      <c r="I495" s="66">
        <f t="shared" si="133"/>
        <v>19.283411586686242</v>
      </c>
      <c r="J495" s="32"/>
      <c r="K495" s="70">
        <v>22.47</v>
      </c>
      <c r="L495" s="56">
        <f t="shared" si="143"/>
        <v>2.7199999999999989</v>
      </c>
      <c r="M495" s="57">
        <f t="shared" si="144"/>
        <v>0.13772151898734172</v>
      </c>
      <c r="N495" s="60"/>
      <c r="O495" s="70">
        <v>20.722106714181635</v>
      </c>
      <c r="P495" s="33"/>
      <c r="Q495" s="34">
        <v>0.7</v>
      </c>
      <c r="R495" s="61">
        <v>15.63</v>
      </c>
      <c r="S495" s="61">
        <v>18.411000000000001</v>
      </c>
      <c r="T495" s="35">
        <f t="shared" si="135"/>
        <v>0.8245489443378119</v>
      </c>
      <c r="U495" s="53">
        <v>0</v>
      </c>
      <c r="V495" s="62">
        <v>129.1</v>
      </c>
      <c r="W495" s="62">
        <v>130.80000000000001</v>
      </c>
      <c r="X495" s="54">
        <f t="shared" si="136"/>
        <v>0</v>
      </c>
      <c r="Y495" s="36">
        <v>0.1</v>
      </c>
      <c r="Z495" s="37">
        <v>106</v>
      </c>
      <c r="AA495" s="37">
        <v>112.7</v>
      </c>
      <c r="AB495" s="38">
        <f t="shared" si="137"/>
        <v>0.10632075471698113</v>
      </c>
      <c r="AC495" s="39">
        <v>0.1</v>
      </c>
      <c r="AD495" s="40">
        <v>106.4</v>
      </c>
      <c r="AE495" s="40">
        <v>113.9</v>
      </c>
      <c r="AF495" s="41">
        <f t="shared" si="138"/>
        <v>0.10704887218045114</v>
      </c>
      <c r="AG495" s="42">
        <v>0.1</v>
      </c>
      <c r="AH495" s="43">
        <v>103.2</v>
      </c>
      <c r="AI495" s="43">
        <v>110</v>
      </c>
      <c r="AJ495" s="44">
        <f t="shared" si="139"/>
        <v>0.1065891472868217</v>
      </c>
      <c r="AK495" s="45">
        <v>0</v>
      </c>
      <c r="AL495" s="46">
        <v>1</v>
      </c>
      <c r="AM495" s="46">
        <v>1</v>
      </c>
      <c r="AN495" s="47">
        <f t="shared" si="140"/>
        <v>0</v>
      </c>
      <c r="AO495" s="48">
        <f t="shared" si="141"/>
        <v>0.99999999999999989</v>
      </c>
    </row>
    <row r="496" spans="1:41" s="49" customFormat="1" x14ac:dyDescent="0.3">
      <c r="A496" s="30" t="s">
        <v>246</v>
      </c>
      <c r="B496" s="71" t="s">
        <v>198</v>
      </c>
      <c r="C496" s="69">
        <v>23.99</v>
      </c>
      <c r="D496" s="69">
        <f t="shared" si="142"/>
        <v>20.860869565217392</v>
      </c>
      <c r="E496" s="31"/>
      <c r="F496" s="66">
        <f t="shared" si="130"/>
        <v>17.731739130434782</v>
      </c>
      <c r="G496" s="68">
        <f t="shared" si="131"/>
        <v>1.1445077185220658</v>
      </c>
      <c r="H496" s="67">
        <f t="shared" si="132"/>
        <v>3.1291304347826085</v>
      </c>
      <c r="I496" s="66">
        <f t="shared" si="133"/>
        <v>23.42324273238496</v>
      </c>
      <c r="J496" s="32"/>
      <c r="K496" s="70">
        <v>27.29</v>
      </c>
      <c r="L496" s="56">
        <f t="shared" si="143"/>
        <v>3.3000000000000007</v>
      </c>
      <c r="M496" s="57">
        <f t="shared" si="144"/>
        <v>0.1375573155481451</v>
      </c>
      <c r="N496" s="60"/>
      <c r="O496" s="70">
        <v>25.170802029023669</v>
      </c>
      <c r="P496" s="33"/>
      <c r="Q496" s="34">
        <v>0.7</v>
      </c>
      <c r="R496" s="61">
        <v>15.63</v>
      </c>
      <c r="S496" s="61">
        <v>18.411000000000001</v>
      </c>
      <c r="T496" s="35">
        <f t="shared" si="135"/>
        <v>0.8245489443378119</v>
      </c>
      <c r="U496" s="53">
        <v>0</v>
      </c>
      <c r="V496" s="62">
        <v>129.1</v>
      </c>
      <c r="W496" s="62">
        <v>130.80000000000001</v>
      </c>
      <c r="X496" s="54">
        <f t="shared" si="136"/>
        <v>0</v>
      </c>
      <c r="Y496" s="36">
        <v>0.1</v>
      </c>
      <c r="Z496" s="37">
        <v>106</v>
      </c>
      <c r="AA496" s="37">
        <v>112.7</v>
      </c>
      <c r="AB496" s="38">
        <f t="shared" si="137"/>
        <v>0.10632075471698113</v>
      </c>
      <c r="AC496" s="39">
        <v>0.1</v>
      </c>
      <c r="AD496" s="40">
        <v>106.4</v>
      </c>
      <c r="AE496" s="40">
        <v>113.9</v>
      </c>
      <c r="AF496" s="41">
        <f t="shared" si="138"/>
        <v>0.10704887218045114</v>
      </c>
      <c r="AG496" s="42">
        <v>0.1</v>
      </c>
      <c r="AH496" s="43">
        <v>103.2</v>
      </c>
      <c r="AI496" s="43">
        <v>110</v>
      </c>
      <c r="AJ496" s="44">
        <f t="shared" si="139"/>
        <v>0.1065891472868217</v>
      </c>
      <c r="AK496" s="45">
        <v>0</v>
      </c>
      <c r="AL496" s="46">
        <v>1</v>
      </c>
      <c r="AM496" s="46">
        <v>1</v>
      </c>
      <c r="AN496" s="47">
        <f t="shared" si="140"/>
        <v>0</v>
      </c>
      <c r="AO496" s="48">
        <f t="shared" si="141"/>
        <v>0.99999999999999989</v>
      </c>
    </row>
    <row r="497" spans="1:41" s="49" customFormat="1" x14ac:dyDescent="0.3">
      <c r="A497" s="30" t="s">
        <v>247</v>
      </c>
      <c r="B497" s="71" t="s">
        <v>198</v>
      </c>
      <c r="C497" s="69">
        <v>27.1</v>
      </c>
      <c r="D497" s="69">
        <f t="shared" si="142"/>
        <v>23.565217391304351</v>
      </c>
      <c r="E497" s="31"/>
      <c r="F497" s="66">
        <f t="shared" si="130"/>
        <v>20.030434782608697</v>
      </c>
      <c r="G497" s="68">
        <f t="shared" si="131"/>
        <v>1.1445077185220658</v>
      </c>
      <c r="H497" s="67">
        <f t="shared" si="132"/>
        <v>3.5347826086956524</v>
      </c>
      <c r="I497" s="66">
        <f t="shared" si="133"/>
        <v>26.459769822744164</v>
      </c>
      <c r="J497" s="32"/>
      <c r="K497" s="70">
        <v>30.83</v>
      </c>
      <c r="L497" s="56">
        <f t="shared" si="143"/>
        <v>3.7299999999999969</v>
      </c>
      <c r="M497" s="57">
        <f t="shared" si="144"/>
        <v>0.13763837638376372</v>
      </c>
      <c r="N497" s="60"/>
      <c r="O497" s="70">
        <v>28.433878073636578</v>
      </c>
      <c r="P497" s="33"/>
      <c r="Q497" s="34">
        <v>0.7</v>
      </c>
      <c r="R497" s="61">
        <v>15.63</v>
      </c>
      <c r="S497" s="61">
        <v>18.411000000000001</v>
      </c>
      <c r="T497" s="35">
        <f t="shared" si="135"/>
        <v>0.8245489443378119</v>
      </c>
      <c r="U497" s="53">
        <v>0</v>
      </c>
      <c r="V497" s="62">
        <v>129.1</v>
      </c>
      <c r="W497" s="62">
        <v>130.80000000000001</v>
      </c>
      <c r="X497" s="54">
        <f t="shared" si="136"/>
        <v>0</v>
      </c>
      <c r="Y497" s="36">
        <v>0.1</v>
      </c>
      <c r="Z497" s="37">
        <v>106</v>
      </c>
      <c r="AA497" s="37">
        <v>112.7</v>
      </c>
      <c r="AB497" s="38">
        <f t="shared" si="137"/>
        <v>0.10632075471698113</v>
      </c>
      <c r="AC497" s="39">
        <v>0.1</v>
      </c>
      <c r="AD497" s="40">
        <v>106.4</v>
      </c>
      <c r="AE497" s="40">
        <v>113.9</v>
      </c>
      <c r="AF497" s="41">
        <f t="shared" si="138"/>
        <v>0.10704887218045114</v>
      </c>
      <c r="AG497" s="42">
        <v>0.1</v>
      </c>
      <c r="AH497" s="43">
        <v>103.2</v>
      </c>
      <c r="AI497" s="43">
        <v>110</v>
      </c>
      <c r="AJ497" s="44">
        <f t="shared" si="139"/>
        <v>0.1065891472868217</v>
      </c>
      <c r="AK497" s="45">
        <v>0</v>
      </c>
      <c r="AL497" s="46">
        <v>1</v>
      </c>
      <c r="AM497" s="46">
        <v>1</v>
      </c>
      <c r="AN497" s="47">
        <f t="shared" si="140"/>
        <v>0</v>
      </c>
      <c r="AO497" s="48">
        <f t="shared" si="141"/>
        <v>0.99999999999999989</v>
      </c>
    </row>
    <row r="498" spans="1:41" s="49" customFormat="1" x14ac:dyDescent="0.3">
      <c r="A498" s="30" t="s">
        <v>248</v>
      </c>
      <c r="B498" s="71" t="s">
        <v>198</v>
      </c>
      <c r="C498" s="69">
        <v>30.95</v>
      </c>
      <c r="D498" s="69">
        <f t="shared" si="142"/>
        <v>26.913043478260871</v>
      </c>
      <c r="E498" s="31"/>
      <c r="F498" s="66">
        <f t="shared" si="130"/>
        <v>22.876086956521739</v>
      </c>
      <c r="G498" s="68">
        <f t="shared" si="131"/>
        <v>1.1445077185220658</v>
      </c>
      <c r="H498" s="67">
        <f t="shared" si="132"/>
        <v>4.0369565217391301</v>
      </c>
      <c r="I498" s="66">
        <f t="shared" si="133"/>
        <v>30.218814613060211</v>
      </c>
      <c r="J498" s="32"/>
      <c r="K498" s="70">
        <v>35.21</v>
      </c>
      <c r="L498" s="56">
        <f t="shared" si="143"/>
        <v>4.2600000000000016</v>
      </c>
      <c r="M498" s="57">
        <f t="shared" si="144"/>
        <v>0.13764135702746372</v>
      </c>
      <c r="N498" s="60"/>
      <c r="O498" s="70">
        <v>32.473377357160594</v>
      </c>
      <c r="P498" s="33"/>
      <c r="Q498" s="34">
        <v>0.7</v>
      </c>
      <c r="R498" s="61">
        <v>15.63</v>
      </c>
      <c r="S498" s="61">
        <v>18.411000000000001</v>
      </c>
      <c r="T498" s="35">
        <f t="shared" si="135"/>
        <v>0.8245489443378119</v>
      </c>
      <c r="U498" s="53">
        <v>0</v>
      </c>
      <c r="V498" s="62">
        <v>129.1</v>
      </c>
      <c r="W498" s="62">
        <v>130.80000000000001</v>
      </c>
      <c r="X498" s="54">
        <f t="shared" si="136"/>
        <v>0</v>
      </c>
      <c r="Y498" s="36">
        <v>0.1</v>
      </c>
      <c r="Z498" s="37">
        <v>106</v>
      </c>
      <c r="AA498" s="37">
        <v>112.7</v>
      </c>
      <c r="AB498" s="38">
        <f t="shared" si="137"/>
        <v>0.10632075471698113</v>
      </c>
      <c r="AC498" s="39">
        <v>0.1</v>
      </c>
      <c r="AD498" s="40">
        <v>106.4</v>
      </c>
      <c r="AE498" s="40">
        <v>113.9</v>
      </c>
      <c r="AF498" s="41">
        <f t="shared" si="138"/>
        <v>0.10704887218045114</v>
      </c>
      <c r="AG498" s="42">
        <v>0.1</v>
      </c>
      <c r="AH498" s="43">
        <v>103.2</v>
      </c>
      <c r="AI498" s="43">
        <v>110</v>
      </c>
      <c r="AJ498" s="44">
        <f t="shared" si="139"/>
        <v>0.1065891472868217</v>
      </c>
      <c r="AK498" s="45">
        <v>0</v>
      </c>
      <c r="AL498" s="46">
        <v>1</v>
      </c>
      <c r="AM498" s="46">
        <v>1</v>
      </c>
      <c r="AN498" s="47">
        <f t="shared" si="140"/>
        <v>0</v>
      </c>
      <c r="AO498" s="48">
        <f t="shared" si="141"/>
        <v>0.99999999999999989</v>
      </c>
    </row>
    <row r="499" spans="1:41" s="49" customFormat="1" x14ac:dyDescent="0.3">
      <c r="A499" s="30" t="s">
        <v>249</v>
      </c>
      <c r="B499" s="71" t="s">
        <v>198</v>
      </c>
      <c r="C499" s="69">
        <v>33.75</v>
      </c>
      <c r="D499" s="69">
        <f t="shared" si="142"/>
        <v>29.347826086956523</v>
      </c>
      <c r="E499" s="31"/>
      <c r="F499" s="66">
        <f t="shared" si="130"/>
        <v>24.945652173913043</v>
      </c>
      <c r="G499" s="68">
        <f t="shared" si="131"/>
        <v>1.1445077185220658</v>
      </c>
      <c r="H499" s="67">
        <f t="shared" si="132"/>
        <v>4.4021739130434785</v>
      </c>
      <c r="I499" s="66">
        <f t="shared" si="133"/>
        <v>32.952665369653708</v>
      </c>
      <c r="J499" s="32"/>
      <c r="K499" s="70">
        <v>38.4</v>
      </c>
      <c r="L499" s="56">
        <f t="shared" si="143"/>
        <v>4.6499999999999986</v>
      </c>
      <c r="M499" s="57">
        <f t="shared" si="144"/>
        <v>0.13777777777777775</v>
      </c>
      <c r="N499" s="60"/>
      <c r="O499" s="70">
        <v>35.411195017905328</v>
      </c>
      <c r="P499" s="33"/>
      <c r="Q499" s="34">
        <v>0.7</v>
      </c>
      <c r="R499" s="61">
        <v>15.63</v>
      </c>
      <c r="S499" s="61">
        <v>18.411000000000001</v>
      </c>
      <c r="T499" s="35">
        <f t="shared" si="135"/>
        <v>0.8245489443378119</v>
      </c>
      <c r="U499" s="53">
        <v>0</v>
      </c>
      <c r="V499" s="62">
        <v>129.1</v>
      </c>
      <c r="W499" s="62">
        <v>130.80000000000001</v>
      </c>
      <c r="X499" s="54">
        <f t="shared" si="136"/>
        <v>0</v>
      </c>
      <c r="Y499" s="36">
        <v>0.1</v>
      </c>
      <c r="Z499" s="37">
        <v>106</v>
      </c>
      <c r="AA499" s="37">
        <v>112.7</v>
      </c>
      <c r="AB499" s="38">
        <f t="shared" si="137"/>
        <v>0.10632075471698113</v>
      </c>
      <c r="AC499" s="39">
        <v>0.1</v>
      </c>
      <c r="AD499" s="40">
        <v>106.4</v>
      </c>
      <c r="AE499" s="40">
        <v>113.9</v>
      </c>
      <c r="AF499" s="41">
        <f t="shared" si="138"/>
        <v>0.10704887218045114</v>
      </c>
      <c r="AG499" s="42">
        <v>0.1</v>
      </c>
      <c r="AH499" s="43">
        <v>103.2</v>
      </c>
      <c r="AI499" s="43">
        <v>110</v>
      </c>
      <c r="AJ499" s="44">
        <f t="shared" si="139"/>
        <v>0.1065891472868217</v>
      </c>
      <c r="AK499" s="45">
        <v>0</v>
      </c>
      <c r="AL499" s="46">
        <v>1</v>
      </c>
      <c r="AM499" s="46">
        <v>1</v>
      </c>
      <c r="AN499" s="47">
        <f t="shared" si="140"/>
        <v>0</v>
      </c>
      <c r="AO499" s="48">
        <f t="shared" si="141"/>
        <v>0.99999999999999989</v>
      </c>
    </row>
    <row r="500" spans="1:41" s="49" customFormat="1" x14ac:dyDescent="0.3">
      <c r="A500" s="30" t="s">
        <v>250</v>
      </c>
      <c r="B500" s="71" t="s">
        <v>198</v>
      </c>
      <c r="C500" s="69">
        <v>36.270000000000003</v>
      </c>
      <c r="D500" s="69">
        <f t="shared" si="142"/>
        <v>31.539130434782614</v>
      </c>
      <c r="E500" s="31"/>
      <c r="F500" s="66">
        <f t="shared" si="130"/>
        <v>26.80826086956522</v>
      </c>
      <c r="G500" s="68">
        <f t="shared" si="131"/>
        <v>1.1445077185220658</v>
      </c>
      <c r="H500" s="67">
        <f t="shared" si="132"/>
        <v>4.7308695652173922</v>
      </c>
      <c r="I500" s="66">
        <f t="shared" si="133"/>
        <v>35.41313105058785</v>
      </c>
      <c r="J500" s="32"/>
      <c r="K500" s="70">
        <v>41.26</v>
      </c>
      <c r="L500" s="56">
        <f t="shared" si="143"/>
        <v>4.9899999999999949</v>
      </c>
      <c r="M500" s="57">
        <f t="shared" si="144"/>
        <v>0.13757926661152453</v>
      </c>
      <c r="N500" s="60"/>
      <c r="O500" s="70">
        <v>38.055230912575595</v>
      </c>
      <c r="P500" s="33"/>
      <c r="Q500" s="34">
        <v>0.7</v>
      </c>
      <c r="R500" s="61">
        <v>15.63</v>
      </c>
      <c r="S500" s="61">
        <v>18.411000000000001</v>
      </c>
      <c r="T500" s="35">
        <f t="shared" si="135"/>
        <v>0.8245489443378119</v>
      </c>
      <c r="U500" s="53">
        <v>0</v>
      </c>
      <c r="V500" s="62">
        <v>129.1</v>
      </c>
      <c r="W500" s="62">
        <v>130.80000000000001</v>
      </c>
      <c r="X500" s="54">
        <f t="shared" si="136"/>
        <v>0</v>
      </c>
      <c r="Y500" s="36">
        <v>0.1</v>
      </c>
      <c r="Z500" s="37">
        <v>106</v>
      </c>
      <c r="AA500" s="37">
        <v>112.7</v>
      </c>
      <c r="AB500" s="38">
        <f t="shared" si="137"/>
        <v>0.10632075471698113</v>
      </c>
      <c r="AC500" s="39">
        <v>0.1</v>
      </c>
      <c r="AD500" s="40">
        <v>106.4</v>
      </c>
      <c r="AE500" s="40">
        <v>113.9</v>
      </c>
      <c r="AF500" s="41">
        <f t="shared" si="138"/>
        <v>0.10704887218045114</v>
      </c>
      <c r="AG500" s="42">
        <v>0.1</v>
      </c>
      <c r="AH500" s="43">
        <v>103.2</v>
      </c>
      <c r="AI500" s="43">
        <v>110</v>
      </c>
      <c r="AJ500" s="44">
        <f t="shared" si="139"/>
        <v>0.1065891472868217</v>
      </c>
      <c r="AK500" s="45">
        <v>0</v>
      </c>
      <c r="AL500" s="46">
        <v>1</v>
      </c>
      <c r="AM500" s="46">
        <v>1</v>
      </c>
      <c r="AN500" s="47">
        <f t="shared" si="140"/>
        <v>0</v>
      </c>
      <c r="AO500" s="48">
        <f t="shared" si="141"/>
        <v>0.99999999999999989</v>
      </c>
    </row>
  </sheetData>
  <sheetProtection algorithmName="SHA-512" hashValue="E44wa85Ck+sIGvBIrCStyNhRt31kQ7o32wwtgECLhF7UcHGTFiLNWMqyioWYKet7qSm1ZKIvA8mGM1NOorIJAA==" saltValue="Oc7mGi67kC+qFvowgNhjjw==" spinCount="100000" sheet="1" objects="1" scenarios="1"/>
  <autoFilter ref="A22:AV500" xr:uid="{00000000-0001-0000-0000-000000000000}">
    <filterColumn colId="1">
      <filters>
        <filter val="Access Medical"/>
        <filter val="Biocor Hospital"/>
        <filter val="Biologica Pharmaceutical"/>
        <filter val="BSN Medical"/>
        <filter val="Evergreen Latex"/>
        <filter val="Fortecare"/>
        <filter val="Logan Medical"/>
        <filter val="Meddreg Tech"/>
        <filter val="Milano Healthcare"/>
        <filter val="Morgan Pillay Clothing"/>
        <filter val="Perculiar Holdings"/>
        <filter val="Progress Medical"/>
        <filter val="Promed Technologies"/>
        <filter val="Relief  Medical"/>
        <filter val="SA Health Protecting"/>
        <filter val="Safmed"/>
        <filter val="Sebenzani Trading"/>
        <filter val="Tara Technologies"/>
        <filter val="Tower City"/>
      </filters>
    </filterColumn>
  </autoFilter>
  <mergeCells count="24">
    <mergeCell ref="A21:M21"/>
    <mergeCell ref="A16:M16"/>
    <mergeCell ref="A17:M17"/>
    <mergeCell ref="A18:M18"/>
    <mergeCell ref="A19:M19"/>
    <mergeCell ref="A20:M20"/>
    <mergeCell ref="A11:M11"/>
    <mergeCell ref="A12:M12"/>
    <mergeCell ref="A13:M13"/>
    <mergeCell ref="A14:M14"/>
    <mergeCell ref="A15:M15"/>
    <mergeCell ref="AG21:AJ21"/>
    <mergeCell ref="Q21:T21"/>
    <mergeCell ref="Y21:AB21"/>
    <mergeCell ref="AC21:AF21"/>
    <mergeCell ref="AK21:AN21"/>
    <mergeCell ref="G4:L4"/>
    <mergeCell ref="G5:L5"/>
    <mergeCell ref="G7:L7"/>
    <mergeCell ref="G6:L6"/>
    <mergeCell ref="U21:X21"/>
    <mergeCell ref="A8:M8"/>
    <mergeCell ref="A9:M9"/>
    <mergeCell ref="A10:M10"/>
  </mergeCells>
  <phoneticPr fontId="2" type="noConversion"/>
  <pageMargins left="0.23622047244094491" right="0.15748031496062992" top="0.43307086614173229" bottom="0.27559055118110237" header="0.19685039370078741" footer="0.19685039370078741"/>
  <pageSetup paperSize="9" scale="38" fitToWidth="2" fitToHeight="3" orientation="landscape" cellComments="asDisplayed" r:id="rId1"/>
  <headerFooter alignWithMargins="0">
    <oddHeader>&amp;L&amp;F&amp;R&amp;D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2052" r:id="rId4">
          <objectPr defaultSize="0" autoPict="0" r:id="rId5">
            <anchor moveWithCells="1" sizeWithCells="1">
              <from>
                <xdr:col>3</xdr:col>
                <xdr:colOff>95250</xdr:colOff>
                <xdr:row>7</xdr:row>
                <xdr:rowOff>152400</xdr:rowOff>
              </from>
              <to>
                <xdr:col>8</xdr:col>
                <xdr:colOff>1384300</xdr:colOff>
                <xdr:row>10</xdr:row>
                <xdr:rowOff>0</xdr:rowOff>
              </to>
            </anchor>
          </objectPr>
        </oleObject>
      </mc:Choice>
      <mc:Fallback>
        <oleObject progId="Equation.3" shapeId="205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Formula </vt:lpstr>
      <vt:lpstr>'CPA Formula '!Print_Area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Manthepeng  Tshinavha</dc:creator>
  <cp:lastModifiedBy>Keatshotse Gouwe</cp:lastModifiedBy>
  <cp:lastPrinted>2018-07-09T10:49:05Z</cp:lastPrinted>
  <dcterms:created xsi:type="dcterms:W3CDTF">2009-01-26T12:08:40Z</dcterms:created>
  <dcterms:modified xsi:type="dcterms:W3CDTF">2025-10-24T09:01:26Z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etDate">
    <vt:lpwstr>2023-02-03T08:10:33Z</vt:lpwstr>
  </property>
  <property fmtid="{D5CDD505-2E9C-101B-9397-08002B2CF9AE}" pid="4" name="MSIP_Label_93c4247e-447d-4732-af29-2e529a4288f1_Method">
    <vt:lpwstr>Standard</vt:lpwstr>
  </property>
  <property fmtid="{D5CDD505-2E9C-101B-9397-08002B2CF9AE}" pid="5" name="MSIP_Label_93c4247e-447d-4732-af29-2e529a4288f1_Name">
    <vt:lpwstr>93c4247e-447d-4732-af29-2e529a4288f1</vt:lpwstr>
  </property>
  <property fmtid="{D5CDD505-2E9C-101B-9397-08002B2CF9AE}" pid="6" name="MSIP_Label_93c4247e-447d-4732-af29-2e529a4288f1_SiteId">
    <vt:lpwstr>1a45348f-02b4-4f9a-a7a8-7786f6dd3245</vt:lpwstr>
  </property>
  <property fmtid="{D5CDD505-2E9C-101B-9397-08002B2CF9AE}" pid="7" name="MSIP_Label_93c4247e-447d-4732-af29-2e529a4288f1_ActionId">
    <vt:lpwstr>88b6881b-f346-40a8-82f6-a4d668f734da</vt:lpwstr>
  </property>
  <property fmtid="{D5CDD505-2E9C-101B-9397-08002B2CF9AE}" pid="8" name="MSIP_Label_93c4247e-447d-4732-af29-2e529a4288f1_ContentBits">
    <vt:lpwstr>0</vt:lpwstr>
  </property>
</Properties>
</file>